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MŠ_Slunečnice_Krnov/"/>
    </mc:Choice>
  </mc:AlternateContent>
  <xr:revisionPtr revIDLastSave="0" documentId="8_{8037FBB2-73F9-41DC-9180-CF77CF813C0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 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 3 Pol'!$A$1:$X$214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18" i="1" s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H39" i="1" s="1"/>
  <c r="H43" i="1" s="1"/>
  <c r="G213" i="12"/>
  <c r="BA207" i="12"/>
  <c r="BA173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9" i="12"/>
  <c r="I19" i="12"/>
  <c r="I18" i="12" s="1"/>
  <c r="K19" i="12"/>
  <c r="M19" i="12"/>
  <c r="O19" i="12"/>
  <c r="Q19" i="12"/>
  <c r="Q18" i="12" s="1"/>
  <c r="V19" i="12"/>
  <c r="G23" i="12"/>
  <c r="G18" i="12" s="1"/>
  <c r="I23" i="12"/>
  <c r="K23" i="12"/>
  <c r="K18" i="12" s="1"/>
  <c r="O23" i="12"/>
  <c r="O18" i="12" s="1"/>
  <c r="Q23" i="12"/>
  <c r="V23" i="12"/>
  <c r="V18" i="12" s="1"/>
  <c r="G26" i="12"/>
  <c r="I26" i="12"/>
  <c r="K26" i="12"/>
  <c r="M26" i="12"/>
  <c r="O26" i="12"/>
  <c r="Q26" i="12"/>
  <c r="V26" i="12"/>
  <c r="G30" i="12"/>
  <c r="I30" i="12"/>
  <c r="I29" i="12" s="1"/>
  <c r="K30" i="12"/>
  <c r="M30" i="12"/>
  <c r="O30" i="12"/>
  <c r="Q30" i="12"/>
  <c r="Q29" i="12" s="1"/>
  <c r="V30" i="12"/>
  <c r="G33" i="12"/>
  <c r="M33" i="12" s="1"/>
  <c r="I33" i="12"/>
  <c r="K33" i="12"/>
  <c r="K29" i="12" s="1"/>
  <c r="O33" i="12"/>
  <c r="Q33" i="12"/>
  <c r="V33" i="12"/>
  <c r="V29" i="12" s="1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O29" i="12" s="1"/>
  <c r="Q39" i="12"/>
  <c r="V39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I54" i="12"/>
  <c r="Q54" i="12"/>
  <c r="G55" i="12"/>
  <c r="G54" i="12" s="1"/>
  <c r="I55" i="12"/>
  <c r="K55" i="12"/>
  <c r="K54" i="12" s="1"/>
  <c r="O55" i="12"/>
  <c r="O54" i="12" s="1"/>
  <c r="Q55" i="12"/>
  <c r="V55" i="12"/>
  <c r="V54" i="12" s="1"/>
  <c r="G63" i="12"/>
  <c r="I63" i="12"/>
  <c r="K63" i="12"/>
  <c r="M63" i="12"/>
  <c r="O63" i="12"/>
  <c r="Q63" i="12"/>
  <c r="V63" i="12"/>
  <c r="G66" i="12"/>
  <c r="I66" i="12"/>
  <c r="I65" i="12" s="1"/>
  <c r="K66" i="12"/>
  <c r="M66" i="12"/>
  <c r="O66" i="12"/>
  <c r="Q66" i="12"/>
  <c r="Q65" i="12" s="1"/>
  <c r="V66" i="12"/>
  <c r="G69" i="12"/>
  <c r="M69" i="12" s="1"/>
  <c r="I69" i="12"/>
  <c r="K69" i="12"/>
  <c r="K65" i="12" s="1"/>
  <c r="O69" i="12"/>
  <c r="Q69" i="12"/>
  <c r="V69" i="12"/>
  <c r="V65" i="12" s="1"/>
  <c r="G71" i="12"/>
  <c r="I71" i="12"/>
  <c r="K71" i="12"/>
  <c r="M71" i="12"/>
  <c r="O71" i="12"/>
  <c r="Q71" i="12"/>
  <c r="V71" i="12"/>
  <c r="G73" i="12"/>
  <c r="M73" i="12" s="1"/>
  <c r="I73" i="12"/>
  <c r="K73" i="12"/>
  <c r="O73" i="12"/>
  <c r="O65" i="12" s="1"/>
  <c r="Q73" i="12"/>
  <c r="V73" i="12"/>
  <c r="G75" i="12"/>
  <c r="I75" i="12"/>
  <c r="K75" i="12"/>
  <c r="M75" i="12"/>
  <c r="O75" i="12"/>
  <c r="Q75" i="12"/>
  <c r="V75" i="12"/>
  <c r="G78" i="12"/>
  <c r="I78" i="12"/>
  <c r="I77" i="12" s="1"/>
  <c r="K78" i="12"/>
  <c r="M78" i="12"/>
  <c r="O78" i="12"/>
  <c r="Q78" i="12"/>
  <c r="Q77" i="12" s="1"/>
  <c r="V78" i="12"/>
  <c r="G82" i="12"/>
  <c r="G77" i="12" s="1"/>
  <c r="I82" i="12"/>
  <c r="K82" i="12"/>
  <c r="K77" i="12" s="1"/>
  <c r="O82" i="12"/>
  <c r="O77" i="12" s="1"/>
  <c r="Q82" i="12"/>
  <c r="V82" i="12"/>
  <c r="V77" i="12" s="1"/>
  <c r="G86" i="12"/>
  <c r="I86" i="12"/>
  <c r="K86" i="12"/>
  <c r="M86" i="12"/>
  <c r="O86" i="12"/>
  <c r="Q86" i="12"/>
  <c r="V86" i="12"/>
  <c r="G90" i="12"/>
  <c r="M90" i="12" s="1"/>
  <c r="I90" i="12"/>
  <c r="K90" i="12"/>
  <c r="O90" i="12"/>
  <c r="Q90" i="12"/>
  <c r="V90" i="12"/>
  <c r="G94" i="12"/>
  <c r="I94" i="12"/>
  <c r="K94" i="12"/>
  <c r="M94" i="12"/>
  <c r="O94" i="12"/>
  <c r="Q94" i="12"/>
  <c r="V94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I105" i="12"/>
  <c r="K105" i="12"/>
  <c r="M105" i="12"/>
  <c r="O105" i="12"/>
  <c r="Q105" i="12"/>
  <c r="V105" i="12"/>
  <c r="G108" i="12"/>
  <c r="M108" i="12" s="1"/>
  <c r="I108" i="12"/>
  <c r="K108" i="12"/>
  <c r="O108" i="12"/>
  <c r="Q108" i="12"/>
  <c r="V108" i="12"/>
  <c r="G111" i="12"/>
  <c r="G110" i="12" s="1"/>
  <c r="I111" i="12"/>
  <c r="K111" i="12"/>
  <c r="K110" i="12" s="1"/>
  <c r="O111" i="12"/>
  <c r="O110" i="12" s="1"/>
  <c r="Q111" i="12"/>
  <c r="V111" i="12"/>
  <c r="V110" i="12" s="1"/>
  <c r="G113" i="12"/>
  <c r="I113" i="12"/>
  <c r="I110" i="12" s="1"/>
  <c r="K113" i="12"/>
  <c r="M113" i="12"/>
  <c r="O113" i="12"/>
  <c r="Q113" i="12"/>
  <c r="Q110" i="12" s="1"/>
  <c r="V113" i="12"/>
  <c r="G115" i="12"/>
  <c r="M115" i="12" s="1"/>
  <c r="I115" i="12"/>
  <c r="K115" i="12"/>
  <c r="O115" i="12"/>
  <c r="Q115" i="12"/>
  <c r="V115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8" i="12"/>
  <c r="I138" i="12"/>
  <c r="K138" i="12"/>
  <c r="M138" i="12"/>
  <c r="O138" i="12"/>
  <c r="Q138" i="12"/>
  <c r="V138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8" i="12"/>
  <c r="M148" i="12" s="1"/>
  <c r="M147" i="12" s="1"/>
  <c r="I148" i="12"/>
  <c r="K148" i="12"/>
  <c r="K147" i="12" s="1"/>
  <c r="O148" i="12"/>
  <c r="O147" i="12" s="1"/>
  <c r="Q148" i="12"/>
  <c r="V148" i="12"/>
  <c r="V147" i="12" s="1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I154" i="12"/>
  <c r="I147" i="12" s="1"/>
  <c r="K154" i="12"/>
  <c r="M154" i="12"/>
  <c r="O154" i="12"/>
  <c r="Q154" i="12"/>
  <c r="Q147" i="12" s="1"/>
  <c r="V154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61" i="12"/>
  <c r="I161" i="12"/>
  <c r="I160" i="12" s="1"/>
  <c r="K161" i="12"/>
  <c r="M161" i="12"/>
  <c r="O161" i="12"/>
  <c r="Q161" i="12"/>
  <c r="Q160" i="12" s="1"/>
  <c r="V161" i="12"/>
  <c r="G164" i="12"/>
  <c r="M164" i="12" s="1"/>
  <c r="I164" i="12"/>
  <c r="K164" i="12"/>
  <c r="K160" i="12" s="1"/>
  <c r="O164" i="12"/>
  <c r="Q164" i="12"/>
  <c r="V164" i="12"/>
  <c r="V160" i="12" s="1"/>
  <c r="G168" i="12"/>
  <c r="I168" i="12"/>
  <c r="K168" i="12"/>
  <c r="M168" i="12"/>
  <c r="O168" i="12"/>
  <c r="Q168" i="12"/>
  <c r="V168" i="12"/>
  <c r="G170" i="12"/>
  <c r="G160" i="12" s="1"/>
  <c r="I170" i="12"/>
  <c r="K170" i="12"/>
  <c r="O170" i="12"/>
  <c r="O160" i="12" s="1"/>
  <c r="Q170" i="12"/>
  <c r="V170" i="12"/>
  <c r="G172" i="12"/>
  <c r="I172" i="12"/>
  <c r="K172" i="12"/>
  <c r="M172" i="12"/>
  <c r="O172" i="12"/>
  <c r="Q172" i="12"/>
  <c r="V172" i="12"/>
  <c r="G175" i="12"/>
  <c r="M175" i="12" s="1"/>
  <c r="I175" i="12"/>
  <c r="K175" i="12"/>
  <c r="O175" i="12"/>
  <c r="Q175" i="12"/>
  <c r="V175" i="12"/>
  <c r="G177" i="12"/>
  <c r="I177" i="12"/>
  <c r="K177" i="12"/>
  <c r="M177" i="12"/>
  <c r="O177" i="12"/>
  <c r="Q177" i="12"/>
  <c r="V177" i="12"/>
  <c r="G180" i="12"/>
  <c r="K180" i="12"/>
  <c r="O180" i="12"/>
  <c r="V180" i="12"/>
  <c r="G181" i="12"/>
  <c r="I181" i="12"/>
  <c r="I180" i="12" s="1"/>
  <c r="K181" i="12"/>
  <c r="M181" i="12"/>
  <c r="M180" i="12" s="1"/>
  <c r="O181" i="12"/>
  <c r="Q181" i="12"/>
  <c r="Q180" i="12" s="1"/>
  <c r="V181" i="12"/>
  <c r="G183" i="12"/>
  <c r="K183" i="12"/>
  <c r="O183" i="12"/>
  <c r="V183" i="12"/>
  <c r="G184" i="12"/>
  <c r="I184" i="12"/>
  <c r="I183" i="12" s="1"/>
  <c r="K184" i="12"/>
  <c r="M184" i="12"/>
  <c r="M183" i="12" s="1"/>
  <c r="O184" i="12"/>
  <c r="Q184" i="12"/>
  <c r="Q183" i="12" s="1"/>
  <c r="V184" i="12"/>
  <c r="G187" i="12"/>
  <c r="G188" i="12"/>
  <c r="I188" i="12"/>
  <c r="I187" i="12" s="1"/>
  <c r="K188" i="12"/>
  <c r="M188" i="12"/>
  <c r="O188" i="12"/>
  <c r="Q188" i="12"/>
  <c r="Q187" i="12" s="1"/>
  <c r="V188" i="12"/>
  <c r="G191" i="12"/>
  <c r="M191" i="12" s="1"/>
  <c r="I191" i="12"/>
  <c r="K191" i="12"/>
  <c r="K187" i="12" s="1"/>
  <c r="O191" i="12"/>
  <c r="Q191" i="12"/>
  <c r="V191" i="12"/>
  <c r="V187" i="12" s="1"/>
  <c r="G194" i="12"/>
  <c r="I194" i="12"/>
  <c r="K194" i="12"/>
  <c r="M194" i="12"/>
  <c r="O194" i="12"/>
  <c r="Q194" i="12"/>
  <c r="V194" i="12"/>
  <c r="G197" i="12"/>
  <c r="M197" i="12" s="1"/>
  <c r="I197" i="12"/>
  <c r="K197" i="12"/>
  <c r="O197" i="12"/>
  <c r="O187" i="12" s="1"/>
  <c r="Q197" i="12"/>
  <c r="V197" i="12"/>
  <c r="G199" i="12"/>
  <c r="I199" i="12"/>
  <c r="K199" i="12"/>
  <c r="M199" i="12"/>
  <c r="O199" i="12"/>
  <c r="Q199" i="12"/>
  <c r="V199" i="12"/>
  <c r="K202" i="12"/>
  <c r="V202" i="12"/>
  <c r="G203" i="12"/>
  <c r="I203" i="12"/>
  <c r="I202" i="12" s="1"/>
  <c r="K203" i="12"/>
  <c r="M203" i="12"/>
  <c r="O203" i="12"/>
  <c r="Q203" i="12"/>
  <c r="Q202" i="12" s="1"/>
  <c r="V203" i="12"/>
  <c r="G206" i="12"/>
  <c r="G202" i="12" s="1"/>
  <c r="I206" i="12"/>
  <c r="K206" i="12"/>
  <c r="O206" i="12"/>
  <c r="O202" i="12" s="1"/>
  <c r="Q206" i="12"/>
  <c r="V206" i="12"/>
  <c r="G209" i="12"/>
  <c r="I209" i="12"/>
  <c r="K209" i="12"/>
  <c r="M209" i="12"/>
  <c r="O209" i="12"/>
  <c r="Q209" i="12"/>
  <c r="V209" i="12"/>
  <c r="AE213" i="12"/>
  <c r="I20" i="1"/>
  <c r="I19" i="1"/>
  <c r="I17" i="1"/>
  <c r="I16" i="1"/>
  <c r="I66" i="1"/>
  <c r="J64" i="1" s="1"/>
  <c r="F43" i="1"/>
  <c r="G43" i="1"/>
  <c r="G25" i="1" s="1"/>
  <c r="A25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J55" i="1" l="1"/>
  <c r="J63" i="1"/>
  <c r="J61" i="1"/>
  <c r="J53" i="1"/>
  <c r="J59" i="1"/>
  <c r="J57" i="1"/>
  <c r="J65" i="1"/>
  <c r="J54" i="1"/>
  <c r="J56" i="1"/>
  <c r="J58" i="1"/>
  <c r="J60" i="1"/>
  <c r="J62" i="1"/>
  <c r="H42" i="1"/>
  <c r="I42" i="1" s="1"/>
  <c r="G26" i="1"/>
  <c r="A26" i="1"/>
  <c r="G28" i="1"/>
  <c r="G23" i="1"/>
  <c r="M29" i="12"/>
  <c r="M187" i="12"/>
  <c r="M160" i="12"/>
  <c r="M77" i="12"/>
  <c r="M18" i="12"/>
  <c r="M65" i="12"/>
  <c r="AF213" i="12"/>
  <c r="M206" i="12"/>
  <c r="M202" i="12" s="1"/>
  <c r="M170" i="12"/>
  <c r="G147" i="12"/>
  <c r="M111" i="12"/>
  <c r="M110" i="12" s="1"/>
  <c r="M55" i="12"/>
  <c r="M54" i="12" s="1"/>
  <c r="M23" i="12"/>
  <c r="M12" i="12"/>
  <c r="M8" i="12" s="1"/>
  <c r="G65" i="12"/>
  <c r="G29" i="12"/>
  <c r="M82" i="12"/>
  <c r="I21" i="1"/>
  <c r="I39" i="1"/>
  <c r="I43" i="1" s="1"/>
  <c r="J41" i="1" s="1"/>
  <c r="J66" i="1" l="1"/>
  <c r="A23" i="1"/>
  <c r="J39" i="1"/>
  <c r="J43" i="1" s="1"/>
  <c r="J42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E217CDC3-89C1-4781-A175-C02626A06EF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78C44A5-CAAB-48F6-82C4-5C79F995931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<sst xmlns="http://schemas.openxmlformats.org/spreadsheetml/2006/main" count="951" uniqueCount="343">
  <si>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</si>
  <si>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</si>
  <si>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</si>
  <si>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</si>
  <si>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</si>
  <si>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</si>
  <si>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</si>
  <si>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</si>
  <si>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</si>
  <si>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</si>
  <si>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</si>
  <si>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</si>
  <si>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</si>
  <si>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</si>
  <si>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</si>
  <si>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</si>
  <si>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</si>
  <si>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</si>
  <si>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</si>
  <si>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</si>
  <si>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</si>
  <si>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</si>
  <si>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</si>
  <si>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</si>
  <si>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</si>
  <si>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</si>
  <si>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</si>
  <si>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</si>
  <si>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</si>
  <si>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</si>
  <si>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</si>
  <si>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</si>
  <si>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</si>
  <si>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</si>
  <si>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</si>
  <si>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</si>
  <si>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</si>
  <si>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</si>
  <si>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</si>
  <si>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</si>
  <si>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</si>
  <si>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</si>
  <si>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</si>
  <si>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</si>
  <si>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Vytápění</t>
  </si>
  <si>
    <t>D.1.4.</t>
  </si>
  <si>
    <t>Technická zařízení budov</t>
  </si>
  <si>
    <t>Objekt:</t>
  </si>
  <si>
    <t>Rozpočet:</t>
  </si>
  <si>
    <t>39/2021/Ba</t>
  </si>
  <si>
    <t>Stavební úpravy , VZT-MŠ Slunečnice , Bruntálská 140/80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</si>
  <si>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</si>
  <si>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</si>
  <si>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</si>
  <si>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</si>
  <si>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</si>
  <si>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</si>
  <si>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</si>
  <si>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</si>
  <si>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</si>
  <si>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</si>
  <si>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</si>
  <si>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</si>
  <si>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Stavební objekt</t>
  </si>
  <si>
    <t>Celkem za stavbu</t>
  </si>
  <si>
    <t>CZK</t>
  </si>
  <si>
    <t>#POPS</t>
  </si>
  <si>
    <t>Popis stavby: 39/2021/Ba - Stavební úpravy , VZT-MŠ Slunečnice , Bruntálská 140/80</t>
  </si>
  <si>
    <t>#POPO</t>
  </si>
  <si>
    <t>Popis objektu: D.1.4. - Technická zařízení budov</t>
  </si>
  <si>
    <t>#POPR</t>
  </si>
  <si>
    <t>Popis rozpočtu: 3 - Vytápění</t>
  </si>
  <si>
    <t>Rekapitulace dílů</t>
  </si>
  <si>
    <t>Typ dílu</t>
  </si>
  <si>
    <t>61</t>
  </si>
  <si>
    <t>Úpravy povrchů vnitřní</t>
  </si>
  <si>
    <t>96</t>
  </si>
  <si>
    <t>Bourání konstrukcí</t>
  </si>
  <si>
    <t>713</t>
  </si>
  <si>
    <t>Izolace tepelné</t>
  </si>
  <si>
    <t>730</t>
  </si>
  <si>
    <t>Ústřední vytápění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</si>
  <si>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</si>
  <si>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</si>
  <si>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</si>
  <si>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</si>
  <si>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</si>
  <si>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</si>
  <si>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</si>
  <si>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</si>
  <si>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</si>
  <si>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Podlahové vytápění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</si>
  <si>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</si>
  <si>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</si>
  <si>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</si>
  <si>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</si>
  <si>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</si>
  <si>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</si>
  <si>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</si>
  <si>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</si>
  <si>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</si>
  <si>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</si>
  <si>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</si>
  <si>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</si>
  <si>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</si>
  <si>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</si>
  <si>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</si>
  <si>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</si>
  <si>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</si>
  <si>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</si>
  <si>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</si>
  <si>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</si>
  <si>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</si>
  <si>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</si>
  <si>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</si>
  <si>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</si>
  <si>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</si>
  <si>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</si>
  <si>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</si>
  <si>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</si>
  <si>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</si>
  <si>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</si>
  <si>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</si>
  <si>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</si>
  <si>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</si>
  <si>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</si>
  <si>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</si>
  <si>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</si>
  <si>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</si>
  <si>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612403386R00</t>
  </si>
  <si>
    <t>Hrubá výplň rýh ve stěnách, jakoukoliv maltou maltou ze suchých směsí_x000D_
 100 x 100 mm</t>
  </si>
  <si>
    <t>m</t>
  </si>
  <si>
    <t>801-4</t>
  </si>
  <si>
    <t>RTS 22/ I</t>
  </si>
  <si>
    <t>Práce</t>
  </si>
  <si>
    <t>POL1_</t>
  </si>
  <si>
    <t>jakékoliv šířky rýhy,</t>
  </si>
  <si>
    <t>SPI</t>
  </si>
  <si>
    <t>SPU</t>
  </si>
  <si>
    <t>612403387R00</t>
  </si>
  <si>
    <t>Hrubá výplň rýh ve stěnách, jakoukoliv maltou maltou ze suchých směsí_x000D_
 150 x 100 mm</t>
  </si>
  <si>
    <t>612423531R00</t>
  </si>
  <si>
    <t xml:space="preserve">Omítka rýh ve stěnách maltou vápennou štuková, o šířce rýhy do 150 mm,  </t>
  </si>
  <si>
    <t>m2</t>
  </si>
  <si>
    <t>z pomocného pracovního lešení o výšce podlahy do 1900 mm a pro zatížení do 1,5 kPa,</t>
  </si>
  <si>
    <t>973031151R00</t>
  </si>
  <si>
    <t>Vysekání v cihelném zdivu výklenků a kapes výklenků_x000D_
 na jakoukoliv maltu vápennou nebo vápenocementovou, plochy větší než 0,25 m2</t>
  </si>
  <si>
    <t>m3</t>
  </si>
  <si>
    <t>801-3</t>
  </si>
  <si>
    <t>Indiv</t>
  </si>
  <si>
    <t>Včetně pomocného lešení o výšce podlahy do 1900 mm a pro zatížení do 1,5 kPa  (150 kg/m2).</t>
  </si>
  <si>
    <t>POP</t>
  </si>
  <si>
    <t>pro skříň rozdělovače podlahového vytápění : 0,6*0,73*0,13</t>
  </si>
  <si>
    <t>VV</t>
  </si>
  <si>
    <t>974031143R00</t>
  </si>
  <si>
    <t>Vysekání rýh v jakémkoliv zdivu cihelném v ploše_x000D_
 do hloubky 70 mm, šířky do 100 mm</t>
  </si>
  <si>
    <t>974031154R00</t>
  </si>
  <si>
    <t>Vysekání rýh v jakémkoliv zdivu cihelném v ploše_x000D_
 do hloubky 100 mm, šířky do 150 mm</t>
  </si>
  <si>
    <t>722181213RT6</t>
  </si>
  <si>
    <t>Izolace vodovodního potrubí návleková z trubic z pěnového polyetylenu, tloušťka stěny 13 mm, d 18 mm</t>
  </si>
  <si>
    <t>800-721</t>
  </si>
  <si>
    <t>V položce je kalkulována dodávka izolační trubice, spon a lepicí pásky.</t>
  </si>
  <si>
    <t>722181213RT7</t>
  </si>
  <si>
    <t>Izolace vodovodního potrubí návleková z trubic z pěnového polyetylenu, tloušťka stěny 13 mm, d 22 mm</t>
  </si>
  <si>
    <t>722181214RT9</t>
  </si>
  <si>
    <t>Izolace vodovodního potrubí návleková z trubic z pěnového polyetylenu, tloušťka stěny 20 mm, d 28 mm</t>
  </si>
  <si>
    <t>722181214RU2</t>
  </si>
  <si>
    <t>Izolace vodovodního potrubí návleková z trubic z pěnového polyetylenu, tloušťka stěny 20 mm, d 35 mm</t>
  </si>
  <si>
    <t>722181215RW2</t>
  </si>
  <si>
    <t>Izolace vodovodního potrubí návleková z trubic z pěnového polyetylenu, tloušťka stěny 25 mm, d 45 mm</t>
  </si>
  <si>
    <t>722182091RT1</t>
  </si>
  <si>
    <t>Montáž tepelné izolace potrubí příplatek za montáž izolačních tvarovek do DN 25</t>
  </si>
  <si>
    <t>kus</t>
  </si>
  <si>
    <t>do DN25</t>
  </si>
  <si>
    <t>722182094R00</t>
  </si>
  <si>
    <t>Montáž tepelné izolace potrubí příplatek za montáž izolačních tvarovek přes DN 25 do DN 40</t>
  </si>
  <si>
    <t>od DN25 do DN40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</si>
  <si>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</si>
  <si>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</si>
  <si>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</si>
  <si>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</si>
  <si>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</si>
  <si>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</si>
  <si>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900      RT4</t>
  </si>
  <si>
    <t>HZS, Práce v tarifní třídě 7 (např. tesař)</t>
  </si>
  <si>
    <t>h</t>
  </si>
  <si>
    <t>Prav.M</t>
  </si>
  <si>
    <t>HZS</t>
  </si>
  <si>
    <t>POL10_</t>
  </si>
  <si>
    <t>Odstavení topného systému, vypuštění topné vody v nejnutnějším rozsahu : 6</t>
  </si>
  <si>
    <t>Propláchnutí nové části otopné soustavy, napuštění OS, odvzdušněné OS : 6</t>
  </si>
  <si>
    <t>Demontáž v určeném rozsahu topných rozvodů, otopných těles, armatur, vynesení do kontejneru : 10</t>
  </si>
  <si>
    <t>Odpojení a nové napojení vč. přemístění stáv. expanzní nádoby (80 lt) : 4</t>
  </si>
  <si>
    <t>Odpojení a nové napojení vč. přemístění stáv. otopných těles ve třídě v 1. NP : 8</t>
  </si>
  <si>
    <t>Napuštění systému , odvzdušnění , vyregulování armatur a okruhů podlahového vytápění : 16</t>
  </si>
  <si>
    <t>904      R02</t>
  </si>
  <si>
    <t>Hzs-zkousky v ramci montaz.praci, Topná zkouška</t>
  </si>
  <si>
    <t>732111142V</t>
  </si>
  <si>
    <t>Sdružený rozdělovač a sběrač vč. tepelné izolace, vypouštění, včetně stojanů- držáků , pro</t>
  </si>
  <si>
    <t>Vlastní</t>
  </si>
  <si>
    <t xml:space="preserve"> dvě topné větve DN20 a DN32, přívod DN40</t>
  </si>
  <si>
    <t>732421312V</t>
  </si>
  <si>
    <t>Oběhové čerpadlo vč. izolace a šroubení Q=2,28m3/h; 2,6 m.v.sl., 230V</t>
  </si>
  <si>
    <t>soubor</t>
  </si>
  <si>
    <t>732421313V</t>
  </si>
  <si>
    <t>Oběhové čerpadlo vč. izolace a šroubení Q=0,45m3/h; 3,0 m.v.sl., 230V</t>
  </si>
  <si>
    <t>732456110V</t>
  </si>
  <si>
    <t>Hydraulický vyrovnávač dynamických stavů vč. tepelné izolace,  DN 65</t>
  </si>
  <si>
    <t xml:space="preserve">ks    </t>
  </si>
  <si>
    <t>998732201R00</t>
  </si>
  <si>
    <t>Přesun hmot pro strojovny v objektech výšky do 6 m</t>
  </si>
  <si>
    <t>800-731</t>
  </si>
  <si>
    <t>733163103R00</t>
  </si>
  <si>
    <t>Potrubí z měděných trubek měděné potrubí, D 18 mm, s 1,0 mm, pájení pomocí kapilárních pájecích tvarovek</t>
  </si>
  <si>
    <t>včetně tvarovek, bez zednických výpomocí</t>
  </si>
  <si>
    <t>Včetně pomocného lešení o výšce podlahy do 1900 mm a pro zatížení do 1,5 kPa.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</si>
  <si>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</si>
  <si>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</si>
  <si>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</si>
  <si>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</si>
  <si>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</si>
  <si>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</si>
  <si>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</si>
  <si>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</si>
  <si>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733167002R00</t>
  </si>
  <si>
    <t>Příplatek k ceně za zhotovení přípojky z trubek měděných D 18 mm, tloušťka stěny 1 mm</t>
  </si>
  <si>
    <t>733167003R00</t>
  </si>
  <si>
    <t>Příplatek k ceně za zhotovení přípojky z trubek měděných D 22 mm, tloušťka stěny 1 mm</t>
  </si>
  <si>
    <t>733190306R00</t>
  </si>
  <si>
    <t xml:space="preserve">Tlakové zkoušky potrubí ocelových závitových, plastových, měděných do D 35 </t>
  </si>
  <si>
    <t>Včetně dodávky vody, uzavření a zabezpečení konců potrubí.</t>
  </si>
  <si>
    <t>733190307R00</t>
  </si>
  <si>
    <t>Tlakové zkoušky potrubí ocelových závitových, plastových, měděných do D 64</t>
  </si>
  <si>
    <t>998733201R00</t>
  </si>
  <si>
    <t>Přesun hmot pro rozvody potrubí v objektech výšky do 6 m</t>
  </si>
  <si>
    <t>734215133R00</t>
  </si>
  <si>
    <t>Ventil automatický, odvzdušňovací, mosazný, PN 14, DN 15, včetně dodávky materiálu</t>
  </si>
  <si>
    <t>734221672RT3</t>
  </si>
  <si>
    <t>Hlavice termostatická, včetně dodávky materiálu</t>
  </si>
  <si>
    <t>734235122R00</t>
  </si>
  <si>
    <t>Kohout kulový, mosazný, DN 20, PN 42, vnitřní-vnitřní, včetně dodávky materiálu</t>
  </si>
  <si>
    <t>734235124R00</t>
  </si>
  <si>
    <t>Kohout kulový, mosazný, DN 32, PN 35, vnitřní-vnitřní, včetně dodávky materiálu</t>
  </si>
  <si>
    <t>734245422R00</t>
  </si>
  <si>
    <t>Klapka zpětná, mosazná, DN 20, PN 16, vnitřní-vnitřní závit, včetně dodávky materiálu</t>
  </si>
  <si>
    <t>734245424R00</t>
  </si>
  <si>
    <t>Klapka zpětná, mosazná, DN 32, PN 12, vnitřní-vnitřní závit, včetně dodávky materiálu</t>
  </si>
  <si>
    <t>734266422R00</t>
  </si>
  <si>
    <t>Šroubení pro radiátory typu VK dvoutrubkový systém s vypouštěním, přímé, bronzové, DN EK 20x15, PN 10, včetně dodávky materiálu</t>
  </si>
  <si>
    <t>734266773R00</t>
  </si>
  <si>
    <t>Šroubení svěrné pro měděné potrubí, mosazné, D 18 x EK, PN 10, včetně dodávky materiálu, Šroubení mosazné pro vytápění</t>
  </si>
  <si>
    <t>734295321R00</t>
  </si>
  <si>
    <t>Kohout kulový, napouštěcí a vypouštěcí, mosazný, DN 15, PN 10, včetně dodávky materiálu, Kohout vypouštěcí vodovodní</t>
  </si>
  <si>
    <t>734295212R00</t>
  </si>
  <si>
    <t>Filtr mosazný, DN 20, PN 20, vnitřní-vnitřní závit, včetně dodávky materiálu, Filtr pro vytápění</t>
  </si>
  <si>
    <t>734295214R00</t>
  </si>
  <si>
    <t>Filtr mosazný, DN 32, PN 20, vnitřní-vnitřní závit, včetně dodávky materiálu, Filtr pro vytápění</t>
  </si>
  <si>
    <t>734413132R00</t>
  </si>
  <si>
    <t>Teploměr s jímkou D 80 mm, délka jímky 50 mm, T = 0 až 120°C, včetně dodávky materiálu</t>
  </si>
  <si>
    <t>734413144R00</t>
  </si>
  <si>
    <t>Teploměr s jímkou D 100 mm, délka jímky 100 mm, T = 0 až 120°C, včetně dodávky materiálu</t>
  </si>
  <si>
    <t>sdružený rozdělovač sběrač</t>
  </si>
  <si>
    <t>734421160R00</t>
  </si>
  <si>
    <t>Tlakoměr deformační 0-10 MPa č. 03322, D 100, včetně dodávky materiálu</t>
  </si>
  <si>
    <t>734494213R00</t>
  </si>
  <si>
    <t>Návarek s trubkovým závitem G 1/2", včetně dodávky materiálu</t>
  </si>
  <si>
    <t>734266479V</t>
  </si>
  <si>
    <t>Radiátorová středová připojovací armatura HM DN 15</t>
  </si>
  <si>
    <t>998734201R00</t>
  </si>
  <si>
    <t>Přesun hmot pro armatury v objektech výšky do 6 m</t>
  </si>
  <si>
    <t>735157281R00</t>
  </si>
  <si>
    <t>Otopná tělesa panelová počet desek 1, počet přídavných přestupných ploch 1, výška 900 mm, délka 500 mm, provedení ventil kompakt, pravé spodní připojení, s nuceným oběhem, čelní deska profilovaná, včetně dodávky materiálu</t>
  </si>
  <si>
    <t>735157284R00</t>
  </si>
  <si>
    <t>Otopná tělesa panelová počet desek 1, počet přídavných přestupných ploch 1, výška 900 mm, délka 800 mm, provedení ventil kompakt, pravé spodní připojení, s nuceným oběhem, čelní deska profilovaná, včetně dodávky materiálu</t>
  </si>
  <si>
    <t>735157665R00</t>
  </si>
  <si>
    <t>Otopná tělesa panelová počet desek 2, počet přídavných přestupných ploch 2, výška 600 mm, délka 900 mm, provedení ventil kompakt, pravé spodní připojení, s nuceným oběhem, čelní deska profilovaná, včetně dodávky materiálu</t>
  </si>
  <si>
    <t>735171134R00</t>
  </si>
  <si>
    <t>Otopná tělesa koupelnová trubkové otopné těleso rovné, spodní středové připojení s roztečí 50 mm, výška 1820 mm, šířka 600 mm, průměr trubek 24 mm, objem tělesa 11,3 l, včetně dodávky materiálu</t>
  </si>
  <si>
    <t>735171135V</t>
  </si>
  <si>
    <t>Elektrické topné těleso s integrovaným regulátorem teploty pro topný žebřík - 500 W</t>
  </si>
  <si>
    <t>998735201R00</t>
  </si>
  <si>
    <t>Přesun hmot pro otopná tělesa v objektech výšky do 6 m</t>
  </si>
  <si>
    <t>736312311R00</t>
  </si>
  <si>
    <t>Podlahové vytápění/chlazení - podkladní systém separační rastrovaná folie,  , rozteč ukládání potrubí násobky 50 mm,  , včetně dodávky materiálu</t>
  </si>
  <si>
    <t>Včetně dilatačního pásku, bez úpravy podkladu.</t>
  </si>
  <si>
    <t>736313912R00</t>
  </si>
  <si>
    <t>Podlahové vytápění/chlazení příslušenství ochranná trubka, pro potrubí d 16 - 20 mm, včetně dodávky materiálu</t>
  </si>
  <si>
    <t>přechody : 14*0,6</t>
  </si>
  <si>
    <t>k rozdělovači a sběrači : 8*1</t>
  </si>
  <si>
    <t>736316913R00</t>
  </si>
  <si>
    <t>Podlahové vytápění/chlazení - (rozdělovače/sběrače) příslušenství svěrné šroubení eurokonus DN 20, D 18 x 2,0 mm, včetně dodávky materiálu</t>
  </si>
  <si>
    <t>736313116V</t>
  </si>
  <si>
    <t>Potrubí ALPEX, D 18 x 2 mm</t>
  </si>
  <si>
    <t xml:space="preserve">m     </t>
  </si>
  <si>
    <t>736316343V</t>
  </si>
  <si>
    <t>Sestava rozdělovač a sběrač s integrovanými průtokoměry  0,5-5l/min. upevňovací konzoly, 2 ks kulový</t>
  </si>
  <si>
    <t xml:space="preserve"> uzávěrů s šroubením, 2 ks průchozí mezikus s automatickým odvzdušňovacím ventilem, otočným vypouštěcím ventilem a teploměrem, 2 ks zátka pro 4 okruhy; připojovací rozměr ventilu ve sběrači M30x1,5, vč. typové skříně s instalací POD omítku</t>
  </si>
  <si>
    <t>736316951V</t>
  </si>
  <si>
    <t>Ruční hlavice</t>
  </si>
  <si>
    <t>736316960V</t>
  </si>
  <si>
    <t>Plastifikátor do betonu; izolační pás; obvodový dilatační pás  tl.=10 mm-množství</t>
  </si>
  <si>
    <t>se určí na místě-dodávka stavby</t>
  </si>
  <si>
    <t>799730513V</t>
  </si>
  <si>
    <t>Pomocný materiál montážní,spojovací,těsnící,konzoly,závěsy,drobné fitinky</t>
  </si>
  <si>
    <t>kg</t>
  </si>
  <si>
    <t>21013568V</t>
  </si>
  <si>
    <t>MaR kompaktní typový regulátor, čidel, kabelů, nosné prvky, rozvaděč, prostorového termostatu</t>
  </si>
  <si>
    <t xml:space="preserve">sada  </t>
  </si>
  <si>
    <t xml:space="preserve"> (dodávka MaR), předběžná cena</t>
  </si>
  <si>
    <t>979081121R00</t>
  </si>
  <si>
    <t>Odvoz suti a vybouraných hmot na skládku příplatek za každý další 1 km</t>
  </si>
  <si>
    <t>t</t>
  </si>
  <si>
    <t>10*0,709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</si>
  <si>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</si>
  <si>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</si>
  <si>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</si>
  <si>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</si>
  <si>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</si>
  <si>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</si>
  <si>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979081111R00</t>
  </si>
  <si>
    <t>Odvoz suti a vybouraných hmot na skládku do 1 km</t>
  </si>
  <si>
    <t>Včetně naložení na dopravní prostředek a složení na skládku, bez poplatku za skládku.</t>
  </si>
  <si>
    <t>979990101R00</t>
  </si>
  <si>
    <t>Poplatek za skládku směsi betonu a cihel do 30x30 cm, skupina 17 01 01 a 17 01 02 z Katalogu odpadů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</si>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</sst>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7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ZV7vLWqqm6slec72WVZ8dTGkaok4XUSSx/rU+q0/GGf3erbAE0qfRplMKe8M4bIebK1AFKk7F/adQucJBphB/g==" saltValue="0in3fv53PP78Q6Gg23/Fj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22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5">
        <v>1760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51</v>
      </c>
      <c r="E5" s="88"/>
      <c r="F5" s="88"/>
      <c r="G5" s="88"/>
      <c r="H5" s="18" t="s">
        <v>40</v>
      </c>
      <c r="I5" s="128" t="s">
        <v>55</v>
      </c>
      <c r="J5" s="8"/>
    </row>
    <row r="6" spans="1:15" ht="15.75" customHeight="1" x14ac:dyDescent="0.2">
      <c r="A6" s="2"/>
      <c r="B6" s="28"/>
      <c r="C6" s="53"/>
      <c r="D6" s="108" t="s">
        <v>52</v>
      </c>
      <c r="E6" s="89"/>
      <c r="F6" s="89"/>
      <c r="G6" s="89"/>
      <c r="H6" s="18" t="s">
        <v>34</v>
      </c>
      <c r="I6" s="128" t="s">
        <v>56</v>
      </c>
      <c r="J6" s="8"/>
    </row>
    <row r="7" spans="1:15" ht="15.75" customHeight="1" x14ac:dyDescent="0.2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7" t="s">
        <v>57</v>
      </c>
      <c r="H8" s="18" t="s">
        <v>40</v>
      </c>
      <c r="I8" s="128" t="s">
        <v>61</v>
      </c>
      <c r="J8" s="8"/>
    </row>
    <row r="9" spans="1:15" ht="15.75" hidden="1" customHeight="1" x14ac:dyDescent="0.2">
      <c r="A9" s="2"/>
      <c r="B9" s="2"/>
      <c r="D9" s="107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SUMIF(F53:F65,A16,I53:I65)+SUMIF(F53:F65,"PSU",I53:I65)</f>
        <v>0</v>
      </c>
      <c r="J16" s="82"/>
    </row>
    <row r="17" spans="1:10" ht="23.25" customHeight="1" x14ac:dyDescent="0.2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SUMIF(F53:F65,A17,I53:I65)</f>
        <v>0</v>
      </c>
      <c r="J17" s="82"/>
    </row>
    <row r="18" spans="1:10" ht="23.25" customHeight="1" x14ac:dyDescent="0.2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SUMIF(F53:F65,A18,I53:I65)</f>
        <v>0</v>
      </c>
      <c r="J18" s="82"/>
    </row>
    <row r="19" spans="1:10" ht="23.25" customHeight="1" x14ac:dyDescent="0.2">
      <c r="A19" s="197" t="s">
        <v>99</v>
      </c>
      <c r="B19" s="38" t="s">
        <v>27</v>
      </c>
      <c r="C19" s="59"/>
      <c r="D19" s="60"/>
      <c r="E19" s="80"/>
      <c r="F19" s="81"/>
      <c r="G19" s="80"/>
      <c r="H19" s="81"/>
      <c r="I19" s="80">
        <f>SUMIF(F53:F65,A19,I53:I65)</f>
        <v>0</v>
      </c>
      <c r="J19" s="82"/>
    </row>
    <row r="20" spans="1:10" ht="23.25" customHeight="1" x14ac:dyDescent="0.2">
      <c r="A20" s="197" t="s">
        <v>100</v>
      </c>
      <c r="B20" s="38" t="s">
        <v>28</v>
      </c>
      <c r="C20" s="59"/>
      <c r="D20" s="60"/>
      <c r="E20" s="80"/>
      <c r="F20" s="81"/>
      <c r="G20" s="80"/>
      <c r="H20" s="81"/>
      <c r="I20" s="80">
        <f>SUMIF(F53:F65,A20,I53:I65)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62</v>
      </c>
      <c r="C39" s="149"/>
      <c r="D39" s="149"/>
      <c r="E39" s="149"/>
      <c r="F39" s="150">
        <f>'D.1.4. 3 Pol'!AE213</f>
        <v>0</v>
      </c>
      <c r="G39" s="151">
        <f>'D.1.4. 3 Pol'!AF213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4"/>
      <c r="C40" s="155" t="s">
        <v>63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45</v>
      </c>
      <c r="C41" s="155" t="s">
        <v>46</v>
      </c>
      <c r="D41" s="155"/>
      <c r="E41" s="155"/>
      <c r="F41" s="156">
        <f>'D.1.4. 3 Pol'!AE213</f>
        <v>0</v>
      </c>
      <c r="G41" s="157">
        <f>'D.1.4. 3 Pol'!AF213</f>
        <v>0</v>
      </c>
      <c r="H41" s="157">
        <f>(F41*SazbaDPH1/100)+(G41*SazbaDPH2/100)</f>
        <v>0</v>
      </c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'D.1.4. 3 Pol'!AE213</f>
        <v>0</v>
      </c>
      <c r="G42" s="152">
        <f>'D.1.4. 3 Pol'!AF213</f>
        <v>0</v>
      </c>
      <c r="H42" s="152">
        <f>(F42*SazbaDPH1/100)+(G42*SazbaDPH2/100)</f>
        <v>0</v>
      </c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1" t="s">
        <v>64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77" t="s">
        <v>72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73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74</v>
      </c>
      <c r="C53" s="186" t="s">
        <v>75</v>
      </c>
      <c r="D53" s="187"/>
      <c r="E53" s="187"/>
      <c r="F53" s="193" t="s">
        <v>24</v>
      </c>
      <c r="G53" s="194"/>
      <c r="H53" s="194"/>
      <c r="I53" s="194">
        <f>'D.1.4. 3 Pol'!G8</f>
        <v>0</v>
      </c>
      <c r="J53" s="191" t="str">
        <f>IF(I66=0,"",I53/I66*100)</f>
        <v/>
      </c>
    </row>
    <row r="54" spans="1:10" ht="36.75" customHeight="1" x14ac:dyDescent="0.2">
      <c r="A54" s="180"/>
      <c r="B54" s="185" t="s">
        <v>76</v>
      </c>
      <c r="C54" s="186" t="s">
        <v>77</v>
      </c>
      <c r="D54" s="187"/>
      <c r="E54" s="187"/>
      <c r="F54" s="193" t="s">
        <v>24</v>
      </c>
      <c r="G54" s="194"/>
      <c r="H54" s="194"/>
      <c r="I54" s="194">
        <f>'D.1.4. 3 Pol'!G18</f>
        <v>0</v>
      </c>
      <c r="J54" s="191" t="str">
        <f>IF(I66=0,"",I54/I66*100)</f>
        <v/>
      </c>
    </row>
    <row r="55" spans="1:10" ht="36.75" customHeight="1" x14ac:dyDescent="0.2">
      <c r="A55" s="180"/>
      <c r="B55" s="185" t="s">
        <v>78</v>
      </c>
      <c r="C55" s="186" t="s">
        <v>79</v>
      </c>
      <c r="D55" s="187"/>
      <c r="E55" s="187"/>
      <c r="F55" s="193" t="s">
        <v>25</v>
      </c>
      <c r="G55" s="194"/>
      <c r="H55" s="194"/>
      <c r="I55" s="194">
        <f>'D.1.4. 3 Pol'!G29</f>
        <v>0</v>
      </c>
      <c r="J55" s="191" t="str">
        <f>IF(I66=0,"",I55/I66*100)</f>
        <v/>
      </c>
    </row>
    <row r="56" spans="1:10" ht="36.75" customHeight="1" x14ac:dyDescent="0.2">
      <c r="A56" s="180"/>
      <c r="B56" s="185" t="s">
        <v>80</v>
      </c>
      <c r="C56" s="186" t="s">
        <v>81</v>
      </c>
      <c r="D56" s="187"/>
      <c r="E56" s="187"/>
      <c r="F56" s="193" t="s">
        <v>25</v>
      </c>
      <c r="G56" s="194"/>
      <c r="H56" s="194"/>
      <c r="I56" s="194">
        <f>'D.1.4. 3 Pol'!G54</f>
        <v>0</v>
      </c>
      <c r="J56" s="191" t="str">
        <f>IF(I66=0,"",I56/I66*100)</f>
        <v/>
      </c>
    </row>
    <row r="57" spans="1:10" ht="36.75" customHeight="1" x14ac:dyDescent="0.2">
      <c r="A57" s="180"/>
      <c r="B57" s="185" t="s">
        <v>82</v>
      </c>
      <c r="C57" s="186" t="s">
        <v>83</v>
      </c>
      <c r="D57" s="187"/>
      <c r="E57" s="187"/>
      <c r="F57" s="193" t="s">
        <v>25</v>
      </c>
      <c r="G57" s="194"/>
      <c r="H57" s="194"/>
      <c r="I57" s="194">
        <f>'D.1.4. 3 Pol'!G65</f>
        <v>0</v>
      </c>
      <c r="J57" s="191" t="str">
        <f>IF(I66=0,"",I57/I66*100)</f>
        <v/>
      </c>
    </row>
    <row r="58" spans="1:10" ht="36.75" customHeight="1" x14ac:dyDescent="0.2">
      <c r="A58" s="180"/>
      <c r="B58" s="185" t="s">
        <v>84</v>
      </c>
      <c r="C58" s="186" t="s">
        <v>85</v>
      </c>
      <c r="D58" s="187"/>
      <c r="E58" s="187"/>
      <c r="F58" s="193" t="s">
        <v>25</v>
      </c>
      <c r="G58" s="194"/>
      <c r="H58" s="194"/>
      <c r="I58" s="194">
        <f>'D.1.4. 3 Pol'!G77</f>
        <v>0</v>
      </c>
      <c r="J58" s="191" t="str">
        <f>IF(I66=0,"",I58/I66*100)</f>
        <v/>
      </c>
    </row>
    <row r="59" spans="1:10" ht="36.75" customHeight="1" x14ac:dyDescent="0.2">
      <c r="A59" s="180"/>
      <c r="B59" s="185" t="s">
        <v>86</v>
      </c>
      <c r="C59" s="186" t="s">
        <v>87</v>
      </c>
      <c r="D59" s="187"/>
      <c r="E59" s="187"/>
      <c r="F59" s="193" t="s">
        <v>25</v>
      </c>
      <c r="G59" s="194"/>
      <c r="H59" s="194"/>
      <c r="I59" s="194">
        <f>'D.1.4. 3 Pol'!G110</f>
        <v>0</v>
      </c>
      <c r="J59" s="191" t="str">
        <f>IF(I66=0,"",I59/I66*100)</f>
        <v/>
      </c>
    </row>
    <row r="60" spans="1:10" ht="36.75" customHeight="1" x14ac:dyDescent="0.2">
      <c r="A60" s="180"/>
      <c r="B60" s="185" t="s">
        <v>88</v>
      </c>
      <c r="C60" s="186" t="s">
        <v>89</v>
      </c>
      <c r="D60" s="187"/>
      <c r="E60" s="187"/>
      <c r="F60" s="193" t="s">
        <v>25</v>
      </c>
      <c r="G60" s="194"/>
      <c r="H60" s="194"/>
      <c r="I60" s="194">
        <f>'D.1.4. 3 Pol'!G147</f>
        <v>0</v>
      </c>
      <c r="J60" s="191" t="str">
        <f>IF(I66=0,"",I60/I66*100)</f>
        <v/>
      </c>
    </row>
    <row r="61" spans="1:10" ht="36.75" customHeight="1" x14ac:dyDescent="0.2">
      <c r="A61" s="180"/>
      <c r="B61" s="185" t="s">
        <v>90</v>
      </c>
      <c r="C61" s="186" t="s">
        <v>91</v>
      </c>
      <c r="D61" s="187"/>
      <c r="E61" s="187"/>
      <c r="F61" s="193" t="s">
        <v>25</v>
      </c>
      <c r="G61" s="194"/>
      <c r="H61" s="194"/>
      <c r="I61" s="194">
        <f>'D.1.4. 3 Pol'!G160</f>
        <v>0</v>
      </c>
      <c r="J61" s="191" t="str">
        <f>IF(I66=0,"",I61/I66*100)</f>
        <v/>
      </c>
    </row>
    <row r="62" spans="1:10" ht="36.75" customHeight="1" x14ac:dyDescent="0.2">
      <c r="A62" s="180"/>
      <c r="B62" s="185" t="s">
        <v>92</v>
      </c>
      <c r="C62" s="186" t="s">
        <v>93</v>
      </c>
      <c r="D62" s="187"/>
      <c r="E62" s="187"/>
      <c r="F62" s="193" t="s">
        <v>25</v>
      </c>
      <c r="G62" s="194"/>
      <c r="H62" s="194"/>
      <c r="I62" s="194">
        <f>'D.1.4. 3 Pol'!G180</f>
        <v>0</v>
      </c>
      <c r="J62" s="191" t="str">
        <f>IF(I66=0,"",I62/I66*100)</f>
        <v/>
      </c>
    </row>
    <row r="63" spans="1:10" ht="36.75" customHeight="1" x14ac:dyDescent="0.2">
      <c r="A63" s="180"/>
      <c r="B63" s="185" t="s">
        <v>94</v>
      </c>
      <c r="C63" s="186" t="s">
        <v>95</v>
      </c>
      <c r="D63" s="187"/>
      <c r="E63" s="187"/>
      <c r="F63" s="193" t="s">
        <v>26</v>
      </c>
      <c r="G63" s="194"/>
      <c r="H63" s="194"/>
      <c r="I63" s="194">
        <f>'D.1.4. 3 Pol'!G183</f>
        <v>0</v>
      </c>
      <c r="J63" s="191" t="str">
        <f>IF(I66=0,"",I63/I66*100)</f>
        <v/>
      </c>
    </row>
    <row r="64" spans="1:10" ht="36.75" customHeight="1" x14ac:dyDescent="0.2">
      <c r="A64" s="180"/>
      <c r="B64" s="185" t="s">
        <v>96</v>
      </c>
      <c r="C64" s="186" t="s">
        <v>97</v>
      </c>
      <c r="D64" s="187"/>
      <c r="E64" s="187"/>
      <c r="F64" s="193" t="s">
        <v>98</v>
      </c>
      <c r="G64" s="194"/>
      <c r="H64" s="194"/>
      <c r="I64" s="194">
        <f>'D.1.4. 3 Pol'!G187</f>
        <v>0</v>
      </c>
      <c r="J64" s="191" t="str">
        <f>IF(I66=0,"",I64/I66*100)</f>
        <v/>
      </c>
    </row>
    <row r="65" spans="1:10" ht="36.75" customHeight="1" x14ac:dyDescent="0.2">
      <c r="A65" s="180"/>
      <c r="B65" s="185" t="s">
        <v>99</v>
      </c>
      <c r="C65" s="186" t="s">
        <v>27</v>
      </c>
      <c r="D65" s="187"/>
      <c r="E65" s="187"/>
      <c r="F65" s="193" t="s">
        <v>99</v>
      </c>
      <c r="G65" s="194"/>
      <c r="H65" s="194"/>
      <c r="I65" s="194">
        <f>'D.1.4. 3 Pol'!G202</f>
        <v>0</v>
      </c>
      <c r="J65" s="191" t="str">
        <f>IF(I66=0,"",I65/I66*100)</f>
        <v/>
      </c>
    </row>
    <row r="66" spans="1:10" ht="25.5" customHeight="1" x14ac:dyDescent="0.2">
      <c r="A66" s="181"/>
      <c r="B66" s="188" t="s">
        <v>1</v>
      </c>
      <c r="C66" s="189"/>
      <c r="D66" s="190"/>
      <c r="E66" s="190"/>
      <c r="F66" s="195"/>
      <c r="G66" s="196"/>
      <c r="H66" s="196"/>
      <c r="I66" s="196">
        <f>SUM(I53:I65)</f>
        <v>0</v>
      </c>
      <c r="J66" s="192">
        <f>SUM(J53:J65)</f>
        <v>0</v>
      </c>
    </row>
    <row r="67" spans="1:10" x14ac:dyDescent="0.2">
      <c r="F67" s="136"/>
      <c r="G67" s="136"/>
      <c r="H67" s="136"/>
      <c r="I67" s="136"/>
      <c r="J67" s="137"/>
    </row>
    <row r="68" spans="1:10" x14ac:dyDescent="0.2">
      <c r="F68" s="136"/>
      <c r="G68" s="136"/>
      <c r="H68" s="136"/>
      <c r="I68" s="136"/>
      <c r="J68" s="137"/>
    </row>
    <row r="69" spans="1:10" x14ac:dyDescent="0.2">
      <c r="F69" s="136"/>
      <c r="G69" s="136"/>
      <c r="H69" s="136"/>
      <c r="I69" s="136"/>
      <c r="J69" s="137"/>
    </row>
  </sheetData>
  <sheetProtection algorithmName="SHA-512" hashValue="qBncuS8Gtq4oXie/PjMID40I2WdtIDZZav8VycdH9bsn3V5CFcmIMbytz/yNxDMkSMwtzrP25ACB8BIFMMin7A==" saltValue="ZHI1PyuDzGCgLhMeIz2lt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gdaIKQEcvZuf1phDpYYwP3K3DUfMWTL5wQiqmSuOmopO4JQzZVCKToYS3NMtJubBOnqTWrz7u32Of/YjEIwyJw==" saltValue="i2huZWxEurOUDWkHTzKqN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12CF-A81E-40A2-B6B6-B79FAA22E04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101</v>
      </c>
      <c r="B1" s="198"/>
      <c r="C1" s="198"/>
      <c r="D1" s="198"/>
      <c r="E1" s="198"/>
      <c r="F1" s="198"/>
      <c r="G1" s="198"/>
      <c r="AG1" t="s">
        <v>102</v>
      </c>
    </row>
    <row r="2" spans="1:60" ht="24.95" customHeight="1" x14ac:dyDescent="0.2">
      <c r="A2" s="199" t="s">
        <v>7</v>
      </c>
      <c r="B2" s="49" t="s">
        <v>49</v>
      </c>
      <c r="C2" s="202" t="s">
        <v>50</v>
      </c>
      <c r="D2" s="200"/>
      <c r="E2" s="200"/>
      <c r="F2" s="200"/>
      <c r="G2" s="201"/>
      <c r="AG2" t="s">
        <v>103</v>
      </c>
    </row>
    <row r="3" spans="1:60" ht="24.95" customHeight="1" x14ac:dyDescent="0.2">
      <c r="A3" s="199" t="s">
        <v>8</v>
      </c>
      <c r="B3" s="49" t="s">
        <v>45</v>
      </c>
      <c r="C3" s="202" t="s">
        <v>46</v>
      </c>
      <c r="D3" s="200"/>
      <c r="E3" s="200"/>
      <c r="F3" s="200"/>
      <c r="G3" s="201"/>
      <c r="AC3" s="178" t="s">
        <v>103</v>
      </c>
      <c r="AG3" t="s">
        <v>104</v>
      </c>
    </row>
    <row r="4" spans="1:60" ht="24.95" customHeight="1" x14ac:dyDescent="0.2">
      <c r="A4" s="203" t="s">
        <v>9</v>
      </c>
      <c r="B4" s="204" t="s">
        <v>43</v>
      </c>
      <c r="C4" s="205" t="s">
        <v>44</v>
      </c>
      <c r="D4" s="206"/>
      <c r="E4" s="206"/>
      <c r="F4" s="206"/>
      <c r="G4" s="207"/>
      <c r="AG4" t="s">
        <v>105</v>
      </c>
    </row>
    <row r="5" spans="1:60" x14ac:dyDescent="0.2">
      <c r="D5" s="10"/>
    </row>
    <row r="6" spans="1:60" ht="38.25" x14ac:dyDescent="0.2">
      <c r="A6" s="209" t="s">
        <v>106</v>
      </c>
      <c r="B6" s="211" t="s">
        <v>107</v>
      </c>
      <c r="C6" s="211" t="s">
        <v>108</v>
      </c>
      <c r="D6" s="210" t="s">
        <v>109</v>
      </c>
      <c r="E6" s="209" t="s">
        <v>110</v>
      </c>
      <c r="F6" s="208" t="s">
        <v>111</v>
      </c>
      <c r="G6" s="209" t="s">
        <v>29</v>
      </c>
      <c r="H6" s="212" t="s">
        <v>30</v>
      </c>
      <c r="I6" s="212" t="s">
        <v>112</v>
      </c>
      <c r="J6" s="212" t="s">
        <v>31</v>
      </c>
      <c r="K6" s="212" t="s">
        <v>113</v>
      </c>
      <c r="L6" s="212" t="s">
        <v>114</v>
      </c>
      <c r="M6" s="212" t="s">
        <v>115</v>
      </c>
      <c r="N6" s="212" t="s">
        <v>116</v>
      </c>
      <c r="O6" s="212" t="s">
        <v>117</v>
      </c>
      <c r="P6" s="212" t="s">
        <v>118</v>
      </c>
      <c r="Q6" s="212" t="s">
        <v>119</v>
      </c>
      <c r="R6" s="212" t="s">
        <v>120</v>
      </c>
      <c r="S6" s="212" t="s">
        <v>121</v>
      </c>
      <c r="T6" s="212" t="s">
        <v>122</v>
      </c>
      <c r="U6" s="212" t="s">
        <v>123</v>
      </c>
      <c r="V6" s="212" t="s">
        <v>124</v>
      </c>
      <c r="W6" s="212" t="s">
        <v>125</v>
      </c>
      <c r="X6" s="212" t="s">
        <v>126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9" t="s">
        <v>127</v>
      </c>
      <c r="B8" s="230" t="s">
        <v>74</v>
      </c>
      <c r="C8" s="251" t="s">
        <v>75</v>
      </c>
      <c r="D8" s="231"/>
      <c r="E8" s="232"/>
      <c r="F8" s="233"/>
      <c r="G8" s="233">
        <f>SUMIF(AG9:AG17,"&lt;&gt;NOR",G9:G17)</f>
        <v>0</v>
      </c>
      <c r="H8" s="233"/>
      <c r="I8" s="233">
        <f>SUM(I9:I17)</f>
        <v>0</v>
      </c>
      <c r="J8" s="233"/>
      <c r="K8" s="233">
        <f>SUM(K9:K17)</f>
        <v>0</v>
      </c>
      <c r="L8" s="233"/>
      <c r="M8" s="233">
        <f>SUM(M9:M17)</f>
        <v>0</v>
      </c>
      <c r="N8" s="232"/>
      <c r="O8" s="232">
        <f>SUM(O9:O17)</f>
        <v>0.82999999999999985</v>
      </c>
      <c r="P8" s="232"/>
      <c r="Q8" s="232">
        <f>SUM(Q9:Q17)</f>
        <v>0</v>
      </c>
      <c r="R8" s="233"/>
      <c r="S8" s="233"/>
      <c r="T8" s="234"/>
      <c r="U8" s="228"/>
      <c r="V8" s="228">
        <f>SUM(V9:V17)</f>
        <v>13.91</v>
      </c>
      <c r="W8" s="228"/>
      <c r="X8" s="228"/>
      <c r="AG8" t="s">
        <v>128</v>
      </c>
    </row>
    <row r="9" spans="1:60" ht="22.5" outlineLevel="1" x14ac:dyDescent="0.2">
      <c r="A9" s="236">
        <v>1</v>
      </c>
      <c r="B9" s="237" t="s">
        <v>129</v>
      </c>
      <c r="C9" s="252" t="s">
        <v>130</v>
      </c>
      <c r="D9" s="238" t="s">
        <v>131</v>
      </c>
      <c r="E9" s="239">
        <v>17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1.7330000000000002E-2</v>
      </c>
      <c r="O9" s="239">
        <f>ROUND(E9*N9,2)</f>
        <v>0.28999999999999998</v>
      </c>
      <c r="P9" s="239">
        <v>0</v>
      </c>
      <c r="Q9" s="239">
        <f>ROUND(E9*P9,2)</f>
        <v>0</v>
      </c>
      <c r="R9" s="241" t="s">
        <v>132</v>
      </c>
      <c r="S9" s="241" t="s">
        <v>133</v>
      </c>
      <c r="T9" s="242" t="s">
        <v>133</v>
      </c>
      <c r="U9" s="224">
        <v>0.25</v>
      </c>
      <c r="V9" s="224">
        <f>ROUND(E9*U9,2)</f>
        <v>4.25</v>
      </c>
      <c r="W9" s="224"/>
      <c r="X9" s="224" t="s">
        <v>134</v>
      </c>
      <c r="Y9" s="213"/>
      <c r="Z9" s="213"/>
      <c r="AA9" s="213"/>
      <c r="AB9" s="213"/>
      <c r="AC9" s="213"/>
      <c r="AD9" s="213"/>
      <c r="AE9" s="213"/>
      <c r="AF9" s="213"/>
      <c r="AG9" s="213" t="s">
        <v>135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3" t="s">
        <v>136</v>
      </c>
      <c r="D10" s="243"/>
      <c r="E10" s="243"/>
      <c r="F10" s="243"/>
      <c r="G10" s="243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13"/>
      <c r="Z10" s="213"/>
      <c r="AA10" s="213"/>
      <c r="AB10" s="213"/>
      <c r="AC10" s="213"/>
      <c r="AD10" s="213"/>
      <c r="AE10" s="213"/>
      <c r="AF10" s="213"/>
      <c r="AG10" s="213" t="s">
        <v>137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4"/>
      <c r="D11" s="245"/>
      <c r="E11" s="245"/>
      <c r="F11" s="245"/>
      <c r="G11" s="245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13"/>
      <c r="Z11" s="213"/>
      <c r="AA11" s="213"/>
      <c r="AB11" s="213"/>
      <c r="AC11" s="213"/>
      <c r="AD11" s="213"/>
      <c r="AE11" s="213"/>
      <c r="AF11" s="213"/>
      <c r="AG11" s="213" t="s">
        <v>138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1" x14ac:dyDescent="0.2">
      <c r="A12" s="236">
        <v>2</v>
      </c>
      <c r="B12" s="237" t="s">
        <v>139</v>
      </c>
      <c r="C12" s="252" t="s">
        <v>140</v>
      </c>
      <c r="D12" s="238" t="s">
        <v>131</v>
      </c>
      <c r="E12" s="239">
        <v>14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2.5989999999999999E-2</v>
      </c>
      <c r="O12" s="239">
        <f>ROUND(E12*N12,2)</f>
        <v>0.36</v>
      </c>
      <c r="P12" s="239">
        <v>0</v>
      </c>
      <c r="Q12" s="239">
        <f>ROUND(E12*P12,2)</f>
        <v>0</v>
      </c>
      <c r="R12" s="241" t="s">
        <v>132</v>
      </c>
      <c r="S12" s="241" t="s">
        <v>133</v>
      </c>
      <c r="T12" s="242" t="s">
        <v>133</v>
      </c>
      <c r="U12" s="224">
        <v>0.26900000000000002</v>
      </c>
      <c r="V12" s="224">
        <f>ROUND(E12*U12,2)</f>
        <v>3.77</v>
      </c>
      <c r="W12" s="224"/>
      <c r="X12" s="224" t="s">
        <v>134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135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3" t="s">
        <v>136</v>
      </c>
      <c r="D13" s="243"/>
      <c r="E13" s="243"/>
      <c r="F13" s="243"/>
      <c r="G13" s="243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13"/>
      <c r="Z13" s="213"/>
      <c r="AA13" s="213"/>
      <c r="AB13" s="213"/>
      <c r="AC13" s="213"/>
      <c r="AD13" s="213"/>
      <c r="AE13" s="213"/>
      <c r="AF13" s="213"/>
      <c r="AG13" s="213" t="s">
        <v>137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4"/>
      <c r="D14" s="245"/>
      <c r="E14" s="245"/>
      <c r="F14" s="245"/>
      <c r="G14" s="245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13"/>
      <c r="Z14" s="213"/>
      <c r="AA14" s="213"/>
      <c r="AB14" s="213"/>
      <c r="AC14" s="213"/>
      <c r="AD14" s="213"/>
      <c r="AE14" s="213"/>
      <c r="AF14" s="213"/>
      <c r="AG14" s="213" t="s">
        <v>138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6">
        <v>3</v>
      </c>
      <c r="B15" s="237" t="s">
        <v>141</v>
      </c>
      <c r="C15" s="252" t="s">
        <v>142</v>
      </c>
      <c r="D15" s="238" t="s">
        <v>143</v>
      </c>
      <c r="E15" s="239">
        <v>3.15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39">
        <v>5.8500000000000003E-2</v>
      </c>
      <c r="O15" s="239">
        <f>ROUND(E15*N15,2)</f>
        <v>0.18</v>
      </c>
      <c r="P15" s="239">
        <v>0</v>
      </c>
      <c r="Q15" s="239">
        <f>ROUND(E15*P15,2)</f>
        <v>0</v>
      </c>
      <c r="R15" s="241" t="s">
        <v>132</v>
      </c>
      <c r="S15" s="241" t="s">
        <v>133</v>
      </c>
      <c r="T15" s="242" t="s">
        <v>133</v>
      </c>
      <c r="U15" s="224">
        <v>1.86904</v>
      </c>
      <c r="V15" s="224">
        <f>ROUND(E15*U15,2)</f>
        <v>5.89</v>
      </c>
      <c r="W15" s="224"/>
      <c r="X15" s="224" t="s">
        <v>134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135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3" t="s">
        <v>144</v>
      </c>
      <c r="D16" s="243"/>
      <c r="E16" s="243"/>
      <c r="F16" s="243"/>
      <c r="G16" s="243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13"/>
      <c r="Z16" s="213"/>
      <c r="AA16" s="213"/>
      <c r="AB16" s="213"/>
      <c r="AC16" s="213"/>
      <c r="AD16" s="213"/>
      <c r="AE16" s="213"/>
      <c r="AF16" s="213"/>
      <c r="AG16" s="213" t="s">
        <v>137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4"/>
      <c r="D17" s="245"/>
      <c r="E17" s="245"/>
      <c r="F17" s="245"/>
      <c r="G17" s="245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13"/>
      <c r="Z17" s="213"/>
      <c r="AA17" s="213"/>
      <c r="AB17" s="213"/>
      <c r="AC17" s="213"/>
      <c r="AD17" s="213"/>
      <c r="AE17" s="213"/>
      <c r="AF17" s="213"/>
      <c r="AG17" s="213" t="s">
        <v>138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29" t="s">
        <v>127</v>
      </c>
      <c r="B18" s="230" t="s">
        <v>76</v>
      </c>
      <c r="C18" s="251" t="s">
        <v>77</v>
      </c>
      <c r="D18" s="231"/>
      <c r="E18" s="232"/>
      <c r="F18" s="233"/>
      <c r="G18" s="233">
        <f>SUMIF(AG19:AG28,"&lt;&gt;NOR",G19:G28)</f>
        <v>0</v>
      </c>
      <c r="H18" s="233"/>
      <c r="I18" s="233">
        <f>SUM(I19:I28)</f>
        <v>0</v>
      </c>
      <c r="J18" s="233"/>
      <c r="K18" s="233">
        <f>SUM(K19:K28)</f>
        <v>0</v>
      </c>
      <c r="L18" s="233"/>
      <c r="M18" s="233">
        <f>SUM(M19:M28)</f>
        <v>0</v>
      </c>
      <c r="N18" s="232"/>
      <c r="O18" s="232">
        <f>SUM(O19:O28)</f>
        <v>0.02</v>
      </c>
      <c r="P18" s="232"/>
      <c r="Q18" s="232">
        <f>SUM(Q19:Q28)</f>
        <v>0.7</v>
      </c>
      <c r="R18" s="233"/>
      <c r="S18" s="233"/>
      <c r="T18" s="234"/>
      <c r="U18" s="228"/>
      <c r="V18" s="228">
        <f>SUM(V19:V28)</f>
        <v>11.71</v>
      </c>
      <c r="W18" s="228"/>
      <c r="X18" s="228"/>
      <c r="AG18" t="s">
        <v>128</v>
      </c>
    </row>
    <row r="19" spans="1:60" ht="22.5" outlineLevel="1" x14ac:dyDescent="0.2">
      <c r="A19" s="236">
        <v>4</v>
      </c>
      <c r="B19" s="237" t="s">
        <v>145</v>
      </c>
      <c r="C19" s="252" t="s">
        <v>146</v>
      </c>
      <c r="D19" s="238" t="s">
        <v>147</v>
      </c>
      <c r="E19" s="239">
        <v>5.6939999999999998E-2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39">
        <v>1.39E-3</v>
      </c>
      <c r="O19" s="239">
        <f>ROUND(E19*N19,2)</f>
        <v>0</v>
      </c>
      <c r="P19" s="239">
        <v>1.8</v>
      </c>
      <c r="Q19" s="239">
        <f>ROUND(E19*P19,2)</f>
        <v>0.1</v>
      </c>
      <c r="R19" s="241" t="s">
        <v>148</v>
      </c>
      <c r="S19" s="241" t="s">
        <v>133</v>
      </c>
      <c r="T19" s="242" t="s">
        <v>149</v>
      </c>
      <c r="U19" s="224">
        <v>12.26</v>
      </c>
      <c r="V19" s="224">
        <f>ROUND(E19*U19,2)</f>
        <v>0.7</v>
      </c>
      <c r="W19" s="224"/>
      <c r="X19" s="224" t="s">
        <v>134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135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5" t="s">
        <v>150</v>
      </c>
      <c r="D20" s="246"/>
      <c r="E20" s="246"/>
      <c r="F20" s="246"/>
      <c r="G20" s="246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13"/>
      <c r="Z20" s="213"/>
      <c r="AA20" s="213"/>
      <c r="AB20" s="213"/>
      <c r="AC20" s="213"/>
      <c r="AD20" s="213"/>
      <c r="AE20" s="213"/>
      <c r="AF20" s="213"/>
      <c r="AG20" s="213" t="s">
        <v>151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6" t="s">
        <v>152</v>
      </c>
      <c r="D21" s="226"/>
      <c r="E21" s="227">
        <v>5.6939999999999998E-2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13"/>
      <c r="Z21" s="213"/>
      <c r="AA21" s="213"/>
      <c r="AB21" s="213"/>
      <c r="AC21" s="213"/>
      <c r="AD21" s="213"/>
      <c r="AE21" s="213"/>
      <c r="AF21" s="213"/>
      <c r="AG21" s="213" t="s">
        <v>153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4"/>
      <c r="D22" s="245"/>
      <c r="E22" s="245"/>
      <c r="F22" s="245"/>
      <c r="G22" s="245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13"/>
      <c r="Z22" s="213"/>
      <c r="AA22" s="213"/>
      <c r="AB22" s="213"/>
      <c r="AC22" s="213"/>
      <c r="AD22" s="213"/>
      <c r="AE22" s="213"/>
      <c r="AF22" s="213"/>
      <c r="AG22" s="213" t="s">
        <v>138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36">
        <v>5</v>
      </c>
      <c r="B23" s="237" t="s">
        <v>154</v>
      </c>
      <c r="C23" s="252" t="s">
        <v>155</v>
      </c>
      <c r="D23" s="238" t="s">
        <v>131</v>
      </c>
      <c r="E23" s="239">
        <v>17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21</v>
      </c>
      <c r="M23" s="241">
        <f>G23*(1+L23/100)</f>
        <v>0</v>
      </c>
      <c r="N23" s="239">
        <v>4.8999999999999998E-4</v>
      </c>
      <c r="O23" s="239">
        <f>ROUND(E23*N23,2)</f>
        <v>0.01</v>
      </c>
      <c r="P23" s="239">
        <v>1.2999999999999999E-2</v>
      </c>
      <c r="Q23" s="239">
        <f>ROUND(E23*P23,2)</f>
        <v>0.22</v>
      </c>
      <c r="R23" s="241" t="s">
        <v>148</v>
      </c>
      <c r="S23" s="241" t="s">
        <v>133</v>
      </c>
      <c r="T23" s="242" t="s">
        <v>133</v>
      </c>
      <c r="U23" s="224">
        <v>0.3</v>
      </c>
      <c r="V23" s="224">
        <f>ROUND(E23*U23,2)</f>
        <v>5.0999999999999996</v>
      </c>
      <c r="W23" s="224"/>
      <c r="X23" s="224" t="s">
        <v>134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135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5" t="s">
        <v>150</v>
      </c>
      <c r="D24" s="246"/>
      <c r="E24" s="246"/>
      <c r="F24" s="246"/>
      <c r="G24" s="246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13"/>
      <c r="Z24" s="213"/>
      <c r="AA24" s="213"/>
      <c r="AB24" s="213"/>
      <c r="AC24" s="213"/>
      <c r="AD24" s="213"/>
      <c r="AE24" s="213"/>
      <c r="AF24" s="213"/>
      <c r="AG24" s="213" t="s">
        <v>151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4"/>
      <c r="D25" s="245"/>
      <c r="E25" s="245"/>
      <c r="F25" s="245"/>
      <c r="G25" s="245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13"/>
      <c r="Z25" s="213"/>
      <c r="AA25" s="213"/>
      <c r="AB25" s="213"/>
      <c r="AC25" s="213"/>
      <c r="AD25" s="213"/>
      <c r="AE25" s="213"/>
      <c r="AF25" s="213"/>
      <c r="AG25" s="213" t="s">
        <v>138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36">
        <v>6</v>
      </c>
      <c r="B26" s="237" t="s">
        <v>156</v>
      </c>
      <c r="C26" s="252" t="s">
        <v>157</v>
      </c>
      <c r="D26" s="238" t="s">
        <v>131</v>
      </c>
      <c r="E26" s="239">
        <v>14</v>
      </c>
      <c r="F26" s="240"/>
      <c r="G26" s="241">
        <f>ROUND(E26*F26,2)</f>
        <v>0</v>
      </c>
      <c r="H26" s="240"/>
      <c r="I26" s="241">
        <f>ROUND(E26*H26,2)</f>
        <v>0</v>
      </c>
      <c r="J26" s="240"/>
      <c r="K26" s="241">
        <f>ROUND(E26*J26,2)</f>
        <v>0</v>
      </c>
      <c r="L26" s="241">
        <v>21</v>
      </c>
      <c r="M26" s="241">
        <f>G26*(1+L26/100)</f>
        <v>0</v>
      </c>
      <c r="N26" s="239">
        <v>4.8999999999999998E-4</v>
      </c>
      <c r="O26" s="239">
        <f>ROUND(E26*N26,2)</f>
        <v>0.01</v>
      </c>
      <c r="P26" s="239">
        <v>2.7E-2</v>
      </c>
      <c r="Q26" s="239">
        <f>ROUND(E26*P26,2)</f>
        <v>0.38</v>
      </c>
      <c r="R26" s="241" t="s">
        <v>148</v>
      </c>
      <c r="S26" s="241" t="s">
        <v>133</v>
      </c>
      <c r="T26" s="242" t="s">
        <v>133</v>
      </c>
      <c r="U26" s="224">
        <v>0.42199999999999999</v>
      </c>
      <c r="V26" s="224">
        <f>ROUND(E26*U26,2)</f>
        <v>5.91</v>
      </c>
      <c r="W26" s="224"/>
      <c r="X26" s="224" t="s">
        <v>134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135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5" t="s">
        <v>150</v>
      </c>
      <c r="D27" s="246"/>
      <c r="E27" s="246"/>
      <c r="F27" s="246"/>
      <c r="G27" s="246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13"/>
      <c r="Z27" s="213"/>
      <c r="AA27" s="213"/>
      <c r="AB27" s="213"/>
      <c r="AC27" s="213"/>
      <c r="AD27" s="213"/>
      <c r="AE27" s="213"/>
      <c r="AF27" s="213"/>
      <c r="AG27" s="213" t="s">
        <v>151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4"/>
      <c r="D28" s="245"/>
      <c r="E28" s="245"/>
      <c r="F28" s="245"/>
      <c r="G28" s="245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13"/>
      <c r="Z28" s="213"/>
      <c r="AA28" s="213"/>
      <c r="AB28" s="213"/>
      <c r="AC28" s="213"/>
      <c r="AD28" s="213"/>
      <c r="AE28" s="213"/>
      <c r="AF28" s="213"/>
      <c r="AG28" s="213" t="s">
        <v>138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">
      <c r="A29" s="229" t="s">
        <v>127</v>
      </c>
      <c r="B29" s="230" t="s">
        <v>78</v>
      </c>
      <c r="C29" s="251" t="s">
        <v>79</v>
      </c>
      <c r="D29" s="231"/>
      <c r="E29" s="232"/>
      <c r="F29" s="233"/>
      <c r="G29" s="233">
        <f>SUMIF(AG30:AG53,"&lt;&gt;NOR",G30:G53)</f>
        <v>0</v>
      </c>
      <c r="H29" s="233"/>
      <c r="I29" s="233">
        <f>SUM(I30:I53)</f>
        <v>0</v>
      </c>
      <c r="J29" s="233"/>
      <c r="K29" s="233">
        <f>SUM(K30:K53)</f>
        <v>0</v>
      </c>
      <c r="L29" s="233"/>
      <c r="M29" s="233">
        <f>SUM(M30:M53)</f>
        <v>0</v>
      </c>
      <c r="N29" s="232"/>
      <c r="O29" s="232">
        <f>SUM(O30:O53)</f>
        <v>0</v>
      </c>
      <c r="P29" s="232"/>
      <c r="Q29" s="232">
        <f>SUM(Q30:Q53)</f>
        <v>0</v>
      </c>
      <c r="R29" s="233"/>
      <c r="S29" s="233"/>
      <c r="T29" s="234"/>
      <c r="U29" s="228"/>
      <c r="V29" s="228">
        <f>SUM(V30:V53)</f>
        <v>24.080000000000002</v>
      </c>
      <c r="W29" s="228"/>
      <c r="X29" s="228"/>
      <c r="AG29" t="s">
        <v>128</v>
      </c>
    </row>
    <row r="30" spans="1:60" ht="22.5" outlineLevel="1" x14ac:dyDescent="0.2">
      <c r="A30" s="236">
        <v>7</v>
      </c>
      <c r="B30" s="237" t="s">
        <v>158</v>
      </c>
      <c r="C30" s="252" t="s">
        <v>159</v>
      </c>
      <c r="D30" s="238" t="s">
        <v>131</v>
      </c>
      <c r="E30" s="239">
        <v>50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39">
        <v>3.0000000000000001E-5</v>
      </c>
      <c r="O30" s="239">
        <f>ROUND(E30*N30,2)</f>
        <v>0</v>
      </c>
      <c r="P30" s="239">
        <v>0</v>
      </c>
      <c r="Q30" s="239">
        <f>ROUND(E30*P30,2)</f>
        <v>0</v>
      </c>
      <c r="R30" s="241" t="s">
        <v>160</v>
      </c>
      <c r="S30" s="241" t="s">
        <v>133</v>
      </c>
      <c r="T30" s="242" t="s">
        <v>133</v>
      </c>
      <c r="U30" s="224">
        <v>0.13500000000000001</v>
      </c>
      <c r="V30" s="224">
        <f>ROUND(E30*U30,2)</f>
        <v>6.75</v>
      </c>
      <c r="W30" s="224"/>
      <c r="X30" s="224" t="s">
        <v>134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135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5" t="s">
        <v>161</v>
      </c>
      <c r="D31" s="246"/>
      <c r="E31" s="246"/>
      <c r="F31" s="246"/>
      <c r="G31" s="246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13"/>
      <c r="Z31" s="213"/>
      <c r="AA31" s="213"/>
      <c r="AB31" s="213"/>
      <c r="AC31" s="213"/>
      <c r="AD31" s="213"/>
      <c r="AE31" s="213"/>
      <c r="AF31" s="213"/>
      <c r="AG31" s="213" t="s">
        <v>151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4"/>
      <c r="D32" s="245"/>
      <c r="E32" s="245"/>
      <c r="F32" s="245"/>
      <c r="G32" s="245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13"/>
      <c r="Z32" s="213"/>
      <c r="AA32" s="213"/>
      <c r="AB32" s="213"/>
      <c r="AC32" s="213"/>
      <c r="AD32" s="213"/>
      <c r="AE32" s="213"/>
      <c r="AF32" s="213"/>
      <c r="AG32" s="213" t="s">
        <v>138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36">
        <v>8</v>
      </c>
      <c r="B33" s="237" t="s">
        <v>162</v>
      </c>
      <c r="C33" s="252" t="s">
        <v>163</v>
      </c>
      <c r="D33" s="238" t="s">
        <v>131</v>
      </c>
      <c r="E33" s="239">
        <v>80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21</v>
      </c>
      <c r="M33" s="241">
        <f>G33*(1+L33/100)</f>
        <v>0</v>
      </c>
      <c r="N33" s="239">
        <v>4.0000000000000003E-5</v>
      </c>
      <c r="O33" s="239">
        <f>ROUND(E33*N33,2)</f>
        <v>0</v>
      </c>
      <c r="P33" s="239">
        <v>0</v>
      </c>
      <c r="Q33" s="239">
        <f>ROUND(E33*P33,2)</f>
        <v>0</v>
      </c>
      <c r="R33" s="241" t="s">
        <v>160</v>
      </c>
      <c r="S33" s="241" t="s">
        <v>133</v>
      </c>
      <c r="T33" s="242" t="s">
        <v>133</v>
      </c>
      <c r="U33" s="224">
        <v>0.129</v>
      </c>
      <c r="V33" s="224">
        <f>ROUND(E33*U33,2)</f>
        <v>10.32</v>
      </c>
      <c r="W33" s="224"/>
      <c r="X33" s="224" t="s">
        <v>134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135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5" t="s">
        <v>161</v>
      </c>
      <c r="D34" s="246"/>
      <c r="E34" s="246"/>
      <c r="F34" s="246"/>
      <c r="G34" s="246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13"/>
      <c r="Z34" s="213"/>
      <c r="AA34" s="213"/>
      <c r="AB34" s="213"/>
      <c r="AC34" s="213"/>
      <c r="AD34" s="213"/>
      <c r="AE34" s="213"/>
      <c r="AF34" s="213"/>
      <c r="AG34" s="213" t="s">
        <v>151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4"/>
      <c r="D35" s="245"/>
      <c r="E35" s="245"/>
      <c r="F35" s="245"/>
      <c r="G35" s="245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13"/>
      <c r="Z35" s="213"/>
      <c r="AA35" s="213"/>
      <c r="AB35" s="213"/>
      <c r="AC35" s="213"/>
      <c r="AD35" s="213"/>
      <c r="AE35" s="213"/>
      <c r="AF35" s="213"/>
      <c r="AG35" s="213" t="s">
        <v>138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36">
        <v>9</v>
      </c>
      <c r="B36" s="237" t="s">
        <v>164</v>
      </c>
      <c r="C36" s="252" t="s">
        <v>165</v>
      </c>
      <c r="D36" s="238" t="s">
        <v>131</v>
      </c>
      <c r="E36" s="239">
        <v>7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39">
        <v>8.0000000000000007E-5</v>
      </c>
      <c r="O36" s="239">
        <f>ROUND(E36*N36,2)</f>
        <v>0</v>
      </c>
      <c r="P36" s="239">
        <v>0</v>
      </c>
      <c r="Q36" s="239">
        <f>ROUND(E36*P36,2)</f>
        <v>0</v>
      </c>
      <c r="R36" s="241" t="s">
        <v>160</v>
      </c>
      <c r="S36" s="241" t="s">
        <v>133</v>
      </c>
      <c r="T36" s="242" t="s">
        <v>133</v>
      </c>
      <c r="U36" s="224">
        <v>0.129</v>
      </c>
      <c r="V36" s="224">
        <f>ROUND(E36*U36,2)</f>
        <v>0.9</v>
      </c>
      <c r="W36" s="224"/>
      <c r="X36" s="224" t="s">
        <v>134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135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5" t="s">
        <v>161</v>
      </c>
      <c r="D37" s="246"/>
      <c r="E37" s="246"/>
      <c r="F37" s="246"/>
      <c r="G37" s="246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13"/>
      <c r="Z37" s="213"/>
      <c r="AA37" s="213"/>
      <c r="AB37" s="213"/>
      <c r="AC37" s="213"/>
      <c r="AD37" s="213"/>
      <c r="AE37" s="213"/>
      <c r="AF37" s="213"/>
      <c r="AG37" s="213" t="s">
        <v>151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4"/>
      <c r="D38" s="245"/>
      <c r="E38" s="245"/>
      <c r="F38" s="245"/>
      <c r="G38" s="245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13"/>
      <c r="Z38" s="213"/>
      <c r="AA38" s="213"/>
      <c r="AB38" s="213"/>
      <c r="AC38" s="213"/>
      <c r="AD38" s="213"/>
      <c r="AE38" s="213"/>
      <c r="AF38" s="213"/>
      <c r="AG38" s="213" t="s">
        <v>138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36">
        <v>10</v>
      </c>
      <c r="B39" s="237" t="s">
        <v>166</v>
      </c>
      <c r="C39" s="252" t="s">
        <v>167</v>
      </c>
      <c r="D39" s="238" t="s">
        <v>131</v>
      </c>
      <c r="E39" s="239">
        <v>20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39">
        <v>6.9999999999999994E-5</v>
      </c>
      <c r="O39" s="239">
        <f>ROUND(E39*N39,2)</f>
        <v>0</v>
      </c>
      <c r="P39" s="239">
        <v>0</v>
      </c>
      <c r="Q39" s="239">
        <f>ROUND(E39*P39,2)</f>
        <v>0</v>
      </c>
      <c r="R39" s="241" t="s">
        <v>160</v>
      </c>
      <c r="S39" s="241" t="s">
        <v>133</v>
      </c>
      <c r="T39" s="242" t="s">
        <v>133</v>
      </c>
      <c r="U39" s="224">
        <v>0.14199999999999999</v>
      </c>
      <c r="V39" s="224">
        <f>ROUND(E39*U39,2)</f>
        <v>2.84</v>
      </c>
      <c r="W39" s="224"/>
      <c r="X39" s="224" t="s">
        <v>134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135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5" t="s">
        <v>161</v>
      </c>
      <c r="D40" s="246"/>
      <c r="E40" s="246"/>
      <c r="F40" s="246"/>
      <c r="G40" s="246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13"/>
      <c r="Z40" s="213"/>
      <c r="AA40" s="213"/>
      <c r="AB40" s="213"/>
      <c r="AC40" s="213"/>
      <c r="AD40" s="213"/>
      <c r="AE40" s="213"/>
      <c r="AF40" s="213"/>
      <c r="AG40" s="213" t="s">
        <v>151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4"/>
      <c r="D41" s="245"/>
      <c r="E41" s="245"/>
      <c r="F41" s="245"/>
      <c r="G41" s="245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13"/>
      <c r="Z41" s="213"/>
      <c r="AA41" s="213"/>
      <c r="AB41" s="213"/>
      <c r="AC41" s="213"/>
      <c r="AD41" s="213"/>
      <c r="AE41" s="213"/>
      <c r="AF41" s="213"/>
      <c r="AG41" s="213" t="s">
        <v>138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1" x14ac:dyDescent="0.2">
      <c r="A42" s="236">
        <v>11</v>
      </c>
      <c r="B42" s="237" t="s">
        <v>168</v>
      </c>
      <c r="C42" s="252" t="s">
        <v>169</v>
      </c>
      <c r="D42" s="238" t="s">
        <v>131</v>
      </c>
      <c r="E42" s="239">
        <v>3</v>
      </c>
      <c r="F42" s="240"/>
      <c r="G42" s="241">
        <f>ROUND(E42*F42,2)</f>
        <v>0</v>
      </c>
      <c r="H42" s="240"/>
      <c r="I42" s="241">
        <f>ROUND(E42*H42,2)</f>
        <v>0</v>
      </c>
      <c r="J42" s="240"/>
      <c r="K42" s="241">
        <f>ROUND(E42*J42,2)</f>
        <v>0</v>
      </c>
      <c r="L42" s="241">
        <v>21</v>
      </c>
      <c r="M42" s="241">
        <f>G42*(1+L42/100)</f>
        <v>0</v>
      </c>
      <c r="N42" s="239">
        <v>1.4999999999999999E-4</v>
      </c>
      <c r="O42" s="239">
        <f>ROUND(E42*N42,2)</f>
        <v>0</v>
      </c>
      <c r="P42" s="239">
        <v>0</v>
      </c>
      <c r="Q42" s="239">
        <f>ROUND(E42*P42,2)</f>
        <v>0</v>
      </c>
      <c r="R42" s="241" t="s">
        <v>160</v>
      </c>
      <c r="S42" s="241" t="s">
        <v>133</v>
      </c>
      <c r="T42" s="242" t="s">
        <v>133</v>
      </c>
      <c r="U42" s="224">
        <v>0.17</v>
      </c>
      <c r="V42" s="224">
        <f>ROUND(E42*U42,2)</f>
        <v>0.51</v>
      </c>
      <c r="W42" s="224"/>
      <c r="X42" s="224" t="s">
        <v>134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135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5" t="s">
        <v>161</v>
      </c>
      <c r="D43" s="246"/>
      <c r="E43" s="246"/>
      <c r="F43" s="246"/>
      <c r="G43" s="246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13"/>
      <c r="Z43" s="213"/>
      <c r="AA43" s="213"/>
      <c r="AB43" s="213"/>
      <c r="AC43" s="213"/>
      <c r="AD43" s="213"/>
      <c r="AE43" s="213"/>
      <c r="AF43" s="213"/>
      <c r="AG43" s="213" t="s">
        <v>151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4"/>
      <c r="D44" s="245"/>
      <c r="E44" s="245"/>
      <c r="F44" s="245"/>
      <c r="G44" s="245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13"/>
      <c r="Z44" s="213"/>
      <c r="AA44" s="213"/>
      <c r="AB44" s="213"/>
      <c r="AC44" s="213"/>
      <c r="AD44" s="213"/>
      <c r="AE44" s="213"/>
      <c r="AF44" s="213"/>
      <c r="AG44" s="213" t="s">
        <v>138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6">
        <v>12</v>
      </c>
      <c r="B45" s="237" t="s">
        <v>170</v>
      </c>
      <c r="C45" s="252" t="s">
        <v>171</v>
      </c>
      <c r="D45" s="238" t="s">
        <v>172</v>
      </c>
      <c r="E45" s="239">
        <v>16</v>
      </c>
      <c r="F45" s="240"/>
      <c r="G45" s="241">
        <f>ROUND(E45*F45,2)</f>
        <v>0</v>
      </c>
      <c r="H45" s="240"/>
      <c r="I45" s="241">
        <f>ROUND(E45*H45,2)</f>
        <v>0</v>
      </c>
      <c r="J45" s="240"/>
      <c r="K45" s="241">
        <f>ROUND(E45*J45,2)</f>
        <v>0</v>
      </c>
      <c r="L45" s="241">
        <v>21</v>
      </c>
      <c r="M45" s="241">
        <f>G45*(1+L45/100)</f>
        <v>0</v>
      </c>
      <c r="N45" s="239">
        <v>0</v>
      </c>
      <c r="O45" s="239">
        <f>ROUND(E45*N45,2)</f>
        <v>0</v>
      </c>
      <c r="P45" s="239">
        <v>0</v>
      </c>
      <c r="Q45" s="239">
        <f>ROUND(E45*P45,2)</f>
        <v>0</v>
      </c>
      <c r="R45" s="241" t="s">
        <v>160</v>
      </c>
      <c r="S45" s="241" t="s">
        <v>133</v>
      </c>
      <c r="T45" s="242" t="s">
        <v>133</v>
      </c>
      <c r="U45" s="224">
        <v>0.12</v>
      </c>
      <c r="V45" s="224">
        <f>ROUND(E45*U45,2)</f>
        <v>1.92</v>
      </c>
      <c r="W45" s="224"/>
      <c r="X45" s="224" t="s">
        <v>134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135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5" t="s">
        <v>173</v>
      </c>
      <c r="D46" s="246"/>
      <c r="E46" s="246"/>
      <c r="F46" s="246"/>
      <c r="G46" s="246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13"/>
      <c r="Z46" s="213"/>
      <c r="AA46" s="213"/>
      <c r="AB46" s="213"/>
      <c r="AC46" s="213"/>
      <c r="AD46" s="213"/>
      <c r="AE46" s="213"/>
      <c r="AF46" s="213"/>
      <c r="AG46" s="213" t="s">
        <v>151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4"/>
      <c r="D47" s="245"/>
      <c r="E47" s="245"/>
      <c r="F47" s="245"/>
      <c r="G47" s="245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13"/>
      <c r="Z47" s="213"/>
      <c r="AA47" s="213"/>
      <c r="AB47" s="213"/>
      <c r="AC47" s="213"/>
      <c r="AD47" s="213"/>
      <c r="AE47" s="213"/>
      <c r="AF47" s="213"/>
      <c r="AG47" s="213" t="s">
        <v>138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36">
        <v>13</v>
      </c>
      <c r="B48" s="237" t="s">
        <v>174</v>
      </c>
      <c r="C48" s="252" t="s">
        <v>175</v>
      </c>
      <c r="D48" s="238" t="s">
        <v>172</v>
      </c>
      <c r="E48" s="239">
        <v>6</v>
      </c>
      <c r="F48" s="240"/>
      <c r="G48" s="241">
        <f>ROUND(E48*F48,2)</f>
        <v>0</v>
      </c>
      <c r="H48" s="240"/>
      <c r="I48" s="241">
        <f>ROUND(E48*H48,2)</f>
        <v>0</v>
      </c>
      <c r="J48" s="240"/>
      <c r="K48" s="241">
        <f>ROUND(E48*J48,2)</f>
        <v>0</v>
      </c>
      <c r="L48" s="241">
        <v>21</v>
      </c>
      <c r="M48" s="241">
        <f>G48*(1+L48/100)</f>
        <v>0</v>
      </c>
      <c r="N48" s="239">
        <v>0</v>
      </c>
      <c r="O48" s="239">
        <f>ROUND(E48*N48,2)</f>
        <v>0</v>
      </c>
      <c r="P48" s="239">
        <v>0</v>
      </c>
      <c r="Q48" s="239">
        <f>ROUND(E48*P48,2)</f>
        <v>0</v>
      </c>
      <c r="R48" s="241" t="s">
        <v>160</v>
      </c>
      <c r="S48" s="241" t="s">
        <v>133</v>
      </c>
      <c r="T48" s="242" t="s">
        <v>133</v>
      </c>
      <c r="U48" s="224">
        <v>0.14000000000000001</v>
      </c>
      <c r="V48" s="224">
        <f>ROUND(E48*U48,2)</f>
        <v>0.84</v>
      </c>
      <c r="W48" s="224"/>
      <c r="X48" s="224" t="s">
        <v>134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135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5" t="s">
        <v>176</v>
      </c>
      <c r="D49" s="246"/>
      <c r="E49" s="246"/>
      <c r="F49" s="246"/>
      <c r="G49" s="246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13"/>
      <c r="Z49" s="213"/>
      <c r="AA49" s="213"/>
      <c r="AB49" s="213"/>
      <c r="AC49" s="213"/>
      <c r="AD49" s="213"/>
      <c r="AE49" s="213"/>
      <c r="AF49" s="213"/>
      <c r="AG49" s="213" t="s">
        <v>151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4"/>
      <c r="D50" s="245"/>
      <c r="E50" s="245"/>
      <c r="F50" s="245"/>
      <c r="G50" s="245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13"/>
      <c r="Z50" s="213"/>
      <c r="AA50" s="213"/>
      <c r="AB50" s="213"/>
      <c r="AC50" s="213"/>
      <c r="AD50" s="213"/>
      <c r="AE50" s="213"/>
      <c r="AF50" s="213"/>
      <c r="AG50" s="213" t="s">
        <v>138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>
        <v>14</v>
      </c>
      <c r="B51" s="221" t="s">
        <v>177</v>
      </c>
      <c r="C51" s="257" t="s">
        <v>178</v>
      </c>
      <c r="D51" s="222" t="s">
        <v>0</v>
      </c>
      <c r="E51" s="244"/>
      <c r="F51" s="225"/>
      <c r="G51" s="224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21</v>
      </c>
      <c r="M51" s="224">
        <f>G51*(1+L51/100)</f>
        <v>0</v>
      </c>
      <c r="N51" s="223">
        <v>0</v>
      </c>
      <c r="O51" s="223">
        <f>ROUND(E51*N51,2)</f>
        <v>0</v>
      </c>
      <c r="P51" s="223">
        <v>0</v>
      </c>
      <c r="Q51" s="223">
        <f>ROUND(E51*P51,2)</f>
        <v>0</v>
      </c>
      <c r="R51" s="224" t="s">
        <v>179</v>
      </c>
      <c r="S51" s="224" t="s">
        <v>133</v>
      </c>
      <c r="T51" s="224" t="s">
        <v>133</v>
      </c>
      <c r="U51" s="224">
        <v>0</v>
      </c>
      <c r="V51" s="224">
        <f>ROUND(E51*U51,2)</f>
        <v>0</v>
      </c>
      <c r="W51" s="224"/>
      <c r="X51" s="224" t="s">
        <v>180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181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8" t="s">
        <v>182</v>
      </c>
      <c r="D52" s="247"/>
      <c r="E52" s="247"/>
      <c r="F52" s="247"/>
      <c r="G52" s="247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13"/>
      <c r="Z52" s="213"/>
      <c r="AA52" s="213"/>
      <c r="AB52" s="213"/>
      <c r="AC52" s="213"/>
      <c r="AD52" s="213"/>
      <c r="AE52" s="213"/>
      <c r="AF52" s="213"/>
      <c r="AG52" s="213" t="s">
        <v>137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4"/>
      <c r="D53" s="245"/>
      <c r="E53" s="245"/>
      <c r="F53" s="245"/>
      <c r="G53" s="245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13"/>
      <c r="Z53" s="213"/>
      <c r="AA53" s="213"/>
      <c r="AB53" s="213"/>
      <c r="AC53" s="213"/>
      <c r="AD53" s="213"/>
      <c r="AE53" s="213"/>
      <c r="AF53" s="213"/>
      <c r="AG53" s="213" t="s">
        <v>138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">
      <c r="A54" s="229" t="s">
        <v>127</v>
      </c>
      <c r="B54" s="230" t="s">
        <v>80</v>
      </c>
      <c r="C54" s="251" t="s">
        <v>81</v>
      </c>
      <c r="D54" s="231"/>
      <c r="E54" s="232"/>
      <c r="F54" s="233"/>
      <c r="G54" s="233">
        <f>SUMIF(AG55:AG64,"&lt;&gt;NOR",G55:G64)</f>
        <v>0</v>
      </c>
      <c r="H54" s="233"/>
      <c r="I54" s="233">
        <f>SUM(I55:I64)</f>
        <v>0</v>
      </c>
      <c r="J54" s="233"/>
      <c r="K54" s="233">
        <f>SUM(K55:K64)</f>
        <v>0</v>
      </c>
      <c r="L54" s="233"/>
      <c r="M54" s="233">
        <f>SUM(M55:M64)</f>
        <v>0</v>
      </c>
      <c r="N54" s="232"/>
      <c r="O54" s="232">
        <f>SUM(O55:O64)</f>
        <v>0</v>
      </c>
      <c r="P54" s="232"/>
      <c r="Q54" s="232">
        <f>SUM(Q55:Q64)</f>
        <v>0</v>
      </c>
      <c r="R54" s="233"/>
      <c r="S54" s="233"/>
      <c r="T54" s="234"/>
      <c r="U54" s="228"/>
      <c r="V54" s="228">
        <f>SUM(V55:V64)</f>
        <v>98</v>
      </c>
      <c r="W54" s="228"/>
      <c r="X54" s="228"/>
      <c r="AG54" t="s">
        <v>128</v>
      </c>
    </row>
    <row r="55" spans="1:60" outlineLevel="1" x14ac:dyDescent="0.2">
      <c r="A55" s="236">
        <v>15</v>
      </c>
      <c r="B55" s="237" t="s">
        <v>183</v>
      </c>
      <c r="C55" s="252" t="s">
        <v>184</v>
      </c>
      <c r="D55" s="238" t="s">
        <v>185</v>
      </c>
      <c r="E55" s="239">
        <v>50</v>
      </c>
      <c r="F55" s="240"/>
      <c r="G55" s="241">
        <f>ROUND(E55*F55,2)</f>
        <v>0</v>
      </c>
      <c r="H55" s="240"/>
      <c r="I55" s="241">
        <f>ROUND(E55*H55,2)</f>
        <v>0</v>
      </c>
      <c r="J55" s="240"/>
      <c r="K55" s="241">
        <f>ROUND(E55*J55,2)</f>
        <v>0</v>
      </c>
      <c r="L55" s="241">
        <v>21</v>
      </c>
      <c r="M55" s="241">
        <f>G55*(1+L55/100)</f>
        <v>0</v>
      </c>
      <c r="N55" s="239">
        <v>0</v>
      </c>
      <c r="O55" s="239">
        <f>ROUND(E55*N55,2)</f>
        <v>0</v>
      </c>
      <c r="P55" s="239">
        <v>0</v>
      </c>
      <c r="Q55" s="239">
        <f>ROUND(E55*P55,2)</f>
        <v>0</v>
      </c>
      <c r="R55" s="241" t="s">
        <v>186</v>
      </c>
      <c r="S55" s="241" t="s">
        <v>133</v>
      </c>
      <c r="T55" s="242" t="s">
        <v>133</v>
      </c>
      <c r="U55" s="224">
        <v>1</v>
      </c>
      <c r="V55" s="224">
        <f>ROUND(E55*U55,2)</f>
        <v>50</v>
      </c>
      <c r="W55" s="224"/>
      <c r="X55" s="224" t="s">
        <v>187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188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6" t="s">
        <v>189</v>
      </c>
      <c r="D56" s="226"/>
      <c r="E56" s="227">
        <v>6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13"/>
      <c r="Z56" s="213"/>
      <c r="AA56" s="213"/>
      <c r="AB56" s="213"/>
      <c r="AC56" s="213"/>
      <c r="AD56" s="213"/>
      <c r="AE56" s="213"/>
      <c r="AF56" s="213"/>
      <c r="AG56" s="213" t="s">
        <v>153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6" t="s">
        <v>190</v>
      </c>
      <c r="D57" s="226"/>
      <c r="E57" s="227">
        <v>6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13"/>
      <c r="Z57" s="213"/>
      <c r="AA57" s="213"/>
      <c r="AB57" s="213"/>
      <c r="AC57" s="213"/>
      <c r="AD57" s="213"/>
      <c r="AE57" s="213"/>
      <c r="AF57" s="213"/>
      <c r="AG57" s="213" t="s">
        <v>153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20"/>
      <c r="B58" s="221"/>
      <c r="C58" s="256" t="s">
        <v>191</v>
      </c>
      <c r="D58" s="226"/>
      <c r="E58" s="227">
        <v>10</v>
      </c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13"/>
      <c r="Z58" s="213"/>
      <c r="AA58" s="213"/>
      <c r="AB58" s="213"/>
      <c r="AC58" s="213"/>
      <c r="AD58" s="213"/>
      <c r="AE58" s="213"/>
      <c r="AF58" s="213"/>
      <c r="AG58" s="213" t="s">
        <v>153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6" t="s">
        <v>192</v>
      </c>
      <c r="D59" s="226"/>
      <c r="E59" s="227">
        <v>4</v>
      </c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13"/>
      <c r="Z59" s="213"/>
      <c r="AA59" s="213"/>
      <c r="AB59" s="213"/>
      <c r="AC59" s="213"/>
      <c r="AD59" s="213"/>
      <c r="AE59" s="213"/>
      <c r="AF59" s="213"/>
      <c r="AG59" s="213" t="s">
        <v>153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6" t="s">
        <v>193</v>
      </c>
      <c r="D60" s="226"/>
      <c r="E60" s="227">
        <v>8</v>
      </c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13"/>
      <c r="Z60" s="213"/>
      <c r="AA60" s="213"/>
      <c r="AB60" s="213"/>
      <c r="AC60" s="213"/>
      <c r="AD60" s="213"/>
      <c r="AE60" s="213"/>
      <c r="AF60" s="213"/>
      <c r="AG60" s="213" t="s">
        <v>153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2.5" outlineLevel="1" x14ac:dyDescent="0.2">
      <c r="A61" s="220"/>
      <c r="B61" s="221"/>
      <c r="C61" s="256" t="s">
        <v>194</v>
      </c>
      <c r="D61" s="226"/>
      <c r="E61" s="227">
        <v>16</v>
      </c>
      <c r="F61" s="224"/>
      <c r="G61" s="224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13"/>
      <c r="Z61" s="213"/>
      <c r="AA61" s="213"/>
      <c r="AB61" s="213"/>
      <c r="AC61" s="213"/>
      <c r="AD61" s="213"/>
      <c r="AE61" s="213"/>
      <c r="AF61" s="213"/>
      <c r="AG61" s="213" t="s">
        <v>153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4"/>
      <c r="D62" s="245"/>
      <c r="E62" s="245"/>
      <c r="F62" s="245"/>
      <c r="G62" s="245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13"/>
      <c r="Z62" s="213"/>
      <c r="AA62" s="213"/>
      <c r="AB62" s="213"/>
      <c r="AC62" s="213"/>
      <c r="AD62" s="213"/>
      <c r="AE62" s="213"/>
      <c r="AF62" s="213"/>
      <c r="AG62" s="213" t="s">
        <v>138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6">
        <v>16</v>
      </c>
      <c r="B63" s="237" t="s">
        <v>195</v>
      </c>
      <c r="C63" s="252" t="s">
        <v>196</v>
      </c>
      <c r="D63" s="238" t="s">
        <v>185</v>
      </c>
      <c r="E63" s="239">
        <v>48</v>
      </c>
      <c r="F63" s="240"/>
      <c r="G63" s="241">
        <f>ROUND(E63*F63,2)</f>
        <v>0</v>
      </c>
      <c r="H63" s="240"/>
      <c r="I63" s="241">
        <f>ROUND(E63*H63,2)</f>
        <v>0</v>
      </c>
      <c r="J63" s="240"/>
      <c r="K63" s="241">
        <f>ROUND(E63*J63,2)</f>
        <v>0</v>
      </c>
      <c r="L63" s="241">
        <v>21</v>
      </c>
      <c r="M63" s="241">
        <f>G63*(1+L63/100)</f>
        <v>0</v>
      </c>
      <c r="N63" s="239">
        <v>0</v>
      </c>
      <c r="O63" s="239">
        <f>ROUND(E63*N63,2)</f>
        <v>0</v>
      </c>
      <c r="P63" s="239">
        <v>0</v>
      </c>
      <c r="Q63" s="239">
        <f>ROUND(E63*P63,2)</f>
        <v>0</v>
      </c>
      <c r="R63" s="241" t="s">
        <v>186</v>
      </c>
      <c r="S63" s="241" t="s">
        <v>133</v>
      </c>
      <c r="T63" s="242" t="s">
        <v>133</v>
      </c>
      <c r="U63" s="224">
        <v>1</v>
      </c>
      <c r="V63" s="224">
        <f>ROUND(E63*U63,2)</f>
        <v>48</v>
      </c>
      <c r="W63" s="224"/>
      <c r="X63" s="224" t="s">
        <v>187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188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9"/>
      <c r="D64" s="248"/>
      <c r="E64" s="248"/>
      <c r="F64" s="248"/>
      <c r="G64" s="248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13"/>
      <c r="Z64" s="213"/>
      <c r="AA64" s="213"/>
      <c r="AB64" s="213"/>
      <c r="AC64" s="213"/>
      <c r="AD64" s="213"/>
      <c r="AE64" s="213"/>
      <c r="AF64" s="213"/>
      <c r="AG64" s="213" t="s">
        <v>138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29" t="s">
        <v>127</v>
      </c>
      <c r="B65" s="230" t="s">
        <v>82</v>
      </c>
      <c r="C65" s="251" t="s">
        <v>83</v>
      </c>
      <c r="D65" s="231"/>
      <c r="E65" s="232"/>
      <c r="F65" s="233"/>
      <c r="G65" s="233">
        <f>SUMIF(AG66:AG76,"&lt;&gt;NOR",G66:G76)</f>
        <v>0</v>
      </c>
      <c r="H65" s="233"/>
      <c r="I65" s="233">
        <f>SUM(I66:I76)</f>
        <v>0</v>
      </c>
      <c r="J65" s="233"/>
      <c r="K65" s="233">
        <f>SUM(K66:K76)</f>
        <v>0</v>
      </c>
      <c r="L65" s="233"/>
      <c r="M65" s="233">
        <f>SUM(M66:M76)</f>
        <v>0</v>
      </c>
      <c r="N65" s="232"/>
      <c r="O65" s="232">
        <f>SUM(O66:O76)</f>
        <v>0.13</v>
      </c>
      <c r="P65" s="232"/>
      <c r="Q65" s="232">
        <f>SUM(Q66:Q76)</f>
        <v>0</v>
      </c>
      <c r="R65" s="233"/>
      <c r="S65" s="233"/>
      <c r="T65" s="234"/>
      <c r="U65" s="228"/>
      <c r="V65" s="228">
        <f>SUM(V66:V76)</f>
        <v>5.6099999999999994</v>
      </c>
      <c r="W65" s="228"/>
      <c r="X65" s="228"/>
      <c r="AG65" t="s">
        <v>128</v>
      </c>
    </row>
    <row r="66" spans="1:60" ht="22.5" outlineLevel="1" x14ac:dyDescent="0.2">
      <c r="A66" s="236">
        <v>17</v>
      </c>
      <c r="B66" s="237" t="s">
        <v>197</v>
      </c>
      <c r="C66" s="252" t="s">
        <v>198</v>
      </c>
      <c r="D66" s="238" t="s">
        <v>172</v>
      </c>
      <c r="E66" s="239">
        <v>1</v>
      </c>
      <c r="F66" s="240"/>
      <c r="G66" s="241">
        <f>ROUND(E66*F66,2)</f>
        <v>0</v>
      </c>
      <c r="H66" s="240"/>
      <c r="I66" s="241">
        <f>ROUND(E66*H66,2)</f>
        <v>0</v>
      </c>
      <c r="J66" s="240"/>
      <c r="K66" s="241">
        <f>ROUND(E66*J66,2)</f>
        <v>0</v>
      </c>
      <c r="L66" s="241">
        <v>21</v>
      </c>
      <c r="M66" s="241">
        <f>G66*(1+L66/100)</f>
        <v>0</v>
      </c>
      <c r="N66" s="239">
        <v>0.12955</v>
      </c>
      <c r="O66" s="239">
        <f>ROUND(E66*N66,2)</f>
        <v>0.13</v>
      </c>
      <c r="P66" s="239">
        <v>0</v>
      </c>
      <c r="Q66" s="239">
        <f>ROUND(E66*P66,2)</f>
        <v>0</v>
      </c>
      <c r="R66" s="241"/>
      <c r="S66" s="241" t="s">
        <v>199</v>
      </c>
      <c r="T66" s="242" t="s">
        <v>149</v>
      </c>
      <c r="U66" s="224">
        <v>4.5140000000000002</v>
      </c>
      <c r="V66" s="224">
        <f>ROUND(E66*U66,2)</f>
        <v>4.51</v>
      </c>
      <c r="W66" s="224"/>
      <c r="X66" s="224" t="s">
        <v>134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135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5" t="s">
        <v>200</v>
      </c>
      <c r="D67" s="246"/>
      <c r="E67" s="246"/>
      <c r="F67" s="246"/>
      <c r="G67" s="246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13"/>
      <c r="Z67" s="213"/>
      <c r="AA67" s="213"/>
      <c r="AB67" s="213"/>
      <c r="AC67" s="213"/>
      <c r="AD67" s="213"/>
      <c r="AE67" s="213"/>
      <c r="AF67" s="213"/>
      <c r="AG67" s="213" t="s">
        <v>151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4"/>
      <c r="D68" s="245"/>
      <c r="E68" s="245"/>
      <c r="F68" s="245"/>
      <c r="G68" s="245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13"/>
      <c r="Z68" s="213"/>
      <c r="AA68" s="213"/>
      <c r="AB68" s="213"/>
      <c r="AC68" s="213"/>
      <c r="AD68" s="213"/>
      <c r="AE68" s="213"/>
      <c r="AF68" s="213"/>
      <c r="AG68" s="213" t="s">
        <v>138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36">
        <v>18</v>
      </c>
      <c r="B69" s="237" t="s">
        <v>201</v>
      </c>
      <c r="C69" s="252" t="s">
        <v>202</v>
      </c>
      <c r="D69" s="238" t="s">
        <v>203</v>
      </c>
      <c r="E69" s="239">
        <v>1</v>
      </c>
      <c r="F69" s="240"/>
      <c r="G69" s="241">
        <f>ROUND(E69*F69,2)</f>
        <v>0</v>
      </c>
      <c r="H69" s="240"/>
      <c r="I69" s="241">
        <f>ROUND(E69*H69,2)</f>
        <v>0</v>
      </c>
      <c r="J69" s="240"/>
      <c r="K69" s="241">
        <f>ROUND(E69*J69,2)</f>
        <v>0</v>
      </c>
      <c r="L69" s="241">
        <v>21</v>
      </c>
      <c r="M69" s="241">
        <f>G69*(1+L69/100)</f>
        <v>0</v>
      </c>
      <c r="N69" s="239">
        <v>3.5100000000000001E-3</v>
      </c>
      <c r="O69" s="239">
        <f>ROUND(E69*N69,2)</f>
        <v>0</v>
      </c>
      <c r="P69" s="239">
        <v>0</v>
      </c>
      <c r="Q69" s="239">
        <f>ROUND(E69*P69,2)</f>
        <v>0</v>
      </c>
      <c r="R69" s="241"/>
      <c r="S69" s="241" t="s">
        <v>199</v>
      </c>
      <c r="T69" s="242" t="s">
        <v>149</v>
      </c>
      <c r="U69" s="224">
        <v>0.55000000000000004</v>
      </c>
      <c r="V69" s="224">
        <f>ROUND(E69*U69,2)</f>
        <v>0.55000000000000004</v>
      </c>
      <c r="W69" s="224"/>
      <c r="X69" s="224" t="s">
        <v>134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135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9"/>
      <c r="D70" s="248"/>
      <c r="E70" s="248"/>
      <c r="F70" s="248"/>
      <c r="G70" s="248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13"/>
      <c r="Z70" s="213"/>
      <c r="AA70" s="213"/>
      <c r="AB70" s="213"/>
      <c r="AC70" s="213"/>
      <c r="AD70" s="213"/>
      <c r="AE70" s="213"/>
      <c r="AF70" s="213"/>
      <c r="AG70" s="213" t="s">
        <v>138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6">
        <v>19</v>
      </c>
      <c r="B71" s="237" t="s">
        <v>204</v>
      </c>
      <c r="C71" s="252" t="s">
        <v>205</v>
      </c>
      <c r="D71" s="238" t="s">
        <v>203</v>
      </c>
      <c r="E71" s="239">
        <v>1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39">
        <v>3.5100000000000001E-3</v>
      </c>
      <c r="O71" s="239">
        <f>ROUND(E71*N71,2)</f>
        <v>0</v>
      </c>
      <c r="P71" s="239">
        <v>0</v>
      </c>
      <c r="Q71" s="239">
        <f>ROUND(E71*P71,2)</f>
        <v>0</v>
      </c>
      <c r="R71" s="241"/>
      <c r="S71" s="241" t="s">
        <v>199</v>
      </c>
      <c r="T71" s="242" t="s">
        <v>149</v>
      </c>
      <c r="U71" s="224">
        <v>0.55000000000000004</v>
      </c>
      <c r="V71" s="224">
        <f>ROUND(E71*U71,2)</f>
        <v>0.55000000000000004</v>
      </c>
      <c r="W71" s="224"/>
      <c r="X71" s="224" t="s">
        <v>134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135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9"/>
      <c r="D72" s="248"/>
      <c r="E72" s="248"/>
      <c r="F72" s="248"/>
      <c r="G72" s="248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13"/>
      <c r="Z72" s="213"/>
      <c r="AA72" s="213"/>
      <c r="AB72" s="213"/>
      <c r="AC72" s="213"/>
      <c r="AD72" s="213"/>
      <c r="AE72" s="213"/>
      <c r="AF72" s="213"/>
      <c r="AG72" s="213" t="s">
        <v>138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36">
        <v>20</v>
      </c>
      <c r="B73" s="237" t="s">
        <v>206</v>
      </c>
      <c r="C73" s="252" t="s">
        <v>207</v>
      </c>
      <c r="D73" s="238" t="s">
        <v>208</v>
      </c>
      <c r="E73" s="239">
        <v>1</v>
      </c>
      <c r="F73" s="240"/>
      <c r="G73" s="241">
        <f>ROUND(E73*F73,2)</f>
        <v>0</v>
      </c>
      <c r="H73" s="240"/>
      <c r="I73" s="241">
        <f>ROUND(E73*H73,2)</f>
        <v>0</v>
      </c>
      <c r="J73" s="240"/>
      <c r="K73" s="241">
        <f>ROUND(E73*J73,2)</f>
        <v>0</v>
      </c>
      <c r="L73" s="241">
        <v>21</v>
      </c>
      <c r="M73" s="241">
        <f>G73*(1+L73/100)</f>
        <v>0</v>
      </c>
      <c r="N73" s="239">
        <v>0</v>
      </c>
      <c r="O73" s="239">
        <f>ROUND(E73*N73,2)</f>
        <v>0</v>
      </c>
      <c r="P73" s="239">
        <v>0</v>
      </c>
      <c r="Q73" s="239">
        <f>ROUND(E73*P73,2)</f>
        <v>0</v>
      </c>
      <c r="R73" s="241"/>
      <c r="S73" s="241" t="s">
        <v>199</v>
      </c>
      <c r="T73" s="242" t="s">
        <v>149</v>
      </c>
      <c r="U73" s="224">
        <v>0</v>
      </c>
      <c r="V73" s="224">
        <f>ROUND(E73*U73,2)</f>
        <v>0</v>
      </c>
      <c r="W73" s="224"/>
      <c r="X73" s="224" t="s">
        <v>134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135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9"/>
      <c r="D74" s="248"/>
      <c r="E74" s="248"/>
      <c r="F74" s="248"/>
      <c r="G74" s="248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13"/>
      <c r="Z74" s="213"/>
      <c r="AA74" s="213"/>
      <c r="AB74" s="213"/>
      <c r="AC74" s="213"/>
      <c r="AD74" s="213"/>
      <c r="AE74" s="213"/>
      <c r="AF74" s="213"/>
      <c r="AG74" s="213" t="s">
        <v>138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>
        <v>21</v>
      </c>
      <c r="B75" s="221" t="s">
        <v>209</v>
      </c>
      <c r="C75" s="257" t="s">
        <v>210</v>
      </c>
      <c r="D75" s="222" t="s">
        <v>0</v>
      </c>
      <c r="E75" s="244"/>
      <c r="F75" s="225"/>
      <c r="G75" s="224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21</v>
      </c>
      <c r="M75" s="224">
        <f>G75*(1+L75/100)</f>
        <v>0</v>
      </c>
      <c r="N75" s="223">
        <v>0</v>
      </c>
      <c r="O75" s="223">
        <f>ROUND(E75*N75,2)</f>
        <v>0</v>
      </c>
      <c r="P75" s="223">
        <v>0</v>
      </c>
      <c r="Q75" s="223">
        <f>ROUND(E75*P75,2)</f>
        <v>0</v>
      </c>
      <c r="R75" s="224" t="s">
        <v>211</v>
      </c>
      <c r="S75" s="224" t="s">
        <v>133</v>
      </c>
      <c r="T75" s="224" t="s">
        <v>133</v>
      </c>
      <c r="U75" s="224">
        <v>0</v>
      </c>
      <c r="V75" s="224">
        <f>ROUND(E75*U75,2)</f>
        <v>0</v>
      </c>
      <c r="W75" s="224"/>
      <c r="X75" s="224" t="s">
        <v>180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181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4"/>
      <c r="D76" s="245"/>
      <c r="E76" s="245"/>
      <c r="F76" s="245"/>
      <c r="G76" s="245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13"/>
      <c r="Z76" s="213"/>
      <c r="AA76" s="213"/>
      <c r="AB76" s="213"/>
      <c r="AC76" s="213"/>
      <c r="AD76" s="213"/>
      <c r="AE76" s="213"/>
      <c r="AF76" s="213"/>
      <c r="AG76" s="213" t="s">
        <v>138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x14ac:dyDescent="0.2">
      <c r="A77" s="229" t="s">
        <v>127</v>
      </c>
      <c r="B77" s="230" t="s">
        <v>84</v>
      </c>
      <c r="C77" s="251" t="s">
        <v>85</v>
      </c>
      <c r="D77" s="231"/>
      <c r="E77" s="232"/>
      <c r="F77" s="233"/>
      <c r="G77" s="233">
        <f>SUMIF(AG78:AG109,"&lt;&gt;NOR",G78:G109)</f>
        <v>0</v>
      </c>
      <c r="H77" s="233"/>
      <c r="I77" s="233">
        <f>SUM(I78:I109)</f>
        <v>0</v>
      </c>
      <c r="J77" s="233"/>
      <c r="K77" s="233">
        <f>SUM(K78:K109)</f>
        <v>0</v>
      </c>
      <c r="L77" s="233"/>
      <c r="M77" s="233">
        <f>SUM(M78:M109)</f>
        <v>0</v>
      </c>
      <c r="N77" s="232"/>
      <c r="O77" s="232">
        <f>SUM(O78:O109)</f>
        <v>0.16</v>
      </c>
      <c r="P77" s="232"/>
      <c r="Q77" s="232">
        <f>SUM(Q78:Q109)</f>
        <v>0</v>
      </c>
      <c r="R77" s="233"/>
      <c r="S77" s="233"/>
      <c r="T77" s="234"/>
      <c r="U77" s="228"/>
      <c r="V77" s="228">
        <f>SUM(V78:V109)</f>
        <v>46.819999999999993</v>
      </c>
      <c r="W77" s="228"/>
      <c r="X77" s="228"/>
      <c r="AG77" t="s">
        <v>128</v>
      </c>
    </row>
    <row r="78" spans="1:60" ht="22.5" outlineLevel="1" x14ac:dyDescent="0.2">
      <c r="A78" s="236">
        <v>22</v>
      </c>
      <c r="B78" s="237" t="s">
        <v>212</v>
      </c>
      <c r="C78" s="252" t="s">
        <v>213</v>
      </c>
      <c r="D78" s="238" t="s">
        <v>131</v>
      </c>
      <c r="E78" s="239">
        <v>12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39">
        <v>8.8000000000000003E-4</v>
      </c>
      <c r="O78" s="239">
        <f>ROUND(E78*N78,2)</f>
        <v>0.01</v>
      </c>
      <c r="P78" s="239">
        <v>0</v>
      </c>
      <c r="Q78" s="239">
        <f>ROUND(E78*P78,2)</f>
        <v>0</v>
      </c>
      <c r="R78" s="241" t="s">
        <v>211</v>
      </c>
      <c r="S78" s="241" t="s">
        <v>133</v>
      </c>
      <c r="T78" s="242" t="s">
        <v>133</v>
      </c>
      <c r="U78" s="224">
        <v>0.30737999999999999</v>
      </c>
      <c r="V78" s="224">
        <f>ROUND(E78*U78,2)</f>
        <v>3.69</v>
      </c>
      <c r="W78" s="224"/>
      <c r="X78" s="224" t="s">
        <v>134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135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3" t="s">
        <v>214</v>
      </c>
      <c r="D79" s="243"/>
      <c r="E79" s="243"/>
      <c r="F79" s="243"/>
      <c r="G79" s="243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13"/>
      <c r="Z79" s="213"/>
      <c r="AA79" s="213"/>
      <c r="AB79" s="213"/>
      <c r="AC79" s="213"/>
      <c r="AD79" s="213"/>
      <c r="AE79" s="213"/>
      <c r="AF79" s="213"/>
      <c r="AG79" s="213" t="s">
        <v>137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60" t="s">
        <v>215</v>
      </c>
      <c r="D80" s="249"/>
      <c r="E80" s="249"/>
      <c r="F80" s="249"/>
      <c r="G80" s="249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13"/>
      <c r="Z80" s="213"/>
      <c r="AA80" s="213"/>
      <c r="AB80" s="213"/>
      <c r="AC80" s="213"/>
      <c r="AD80" s="213"/>
      <c r="AE80" s="213"/>
      <c r="AF80" s="213"/>
      <c r="AG80" s="213" t="s">
        <v>151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4"/>
      <c r="D81" s="245"/>
      <c r="E81" s="245"/>
      <c r="F81" s="245"/>
      <c r="G81" s="245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13"/>
      <c r="Z81" s="213"/>
      <c r="AA81" s="213"/>
      <c r="AB81" s="213"/>
      <c r="AC81" s="213"/>
      <c r="AD81" s="213"/>
      <c r="AE81" s="213"/>
      <c r="AF81" s="213"/>
      <c r="AG81" s="213" t="s">
        <v>138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36">
        <v>23</v>
      </c>
      <c r="B82" s="237" t="s">
        <v>216</v>
      </c>
      <c r="C82" s="252" t="s">
        <v>217</v>
      </c>
      <c r="D82" s="238" t="s">
        <v>131</v>
      </c>
      <c r="E82" s="239">
        <v>85</v>
      </c>
      <c r="F82" s="240"/>
      <c r="G82" s="241">
        <f>ROUND(E82*F82,2)</f>
        <v>0</v>
      </c>
      <c r="H82" s="240"/>
      <c r="I82" s="241">
        <f>ROUND(E82*H82,2)</f>
        <v>0</v>
      </c>
      <c r="J82" s="240"/>
      <c r="K82" s="241">
        <f>ROUND(E82*J82,2)</f>
        <v>0</v>
      </c>
      <c r="L82" s="241">
        <v>21</v>
      </c>
      <c r="M82" s="241">
        <f>G82*(1+L82/100)</f>
        <v>0</v>
      </c>
      <c r="N82" s="239">
        <v>1.01E-3</v>
      </c>
      <c r="O82" s="239">
        <f>ROUND(E82*N82,2)</f>
        <v>0.09</v>
      </c>
      <c r="P82" s="239">
        <v>0</v>
      </c>
      <c r="Q82" s="239">
        <f>ROUND(E82*P82,2)</f>
        <v>0</v>
      </c>
      <c r="R82" s="241" t="s">
        <v>211</v>
      </c>
      <c r="S82" s="241" t="s">
        <v>133</v>
      </c>
      <c r="T82" s="242" t="s">
        <v>133</v>
      </c>
      <c r="U82" s="224">
        <v>0.31738</v>
      </c>
      <c r="V82" s="224">
        <f>ROUND(E82*U82,2)</f>
        <v>26.98</v>
      </c>
      <c r="W82" s="224"/>
      <c r="X82" s="224" t="s">
        <v>134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135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3" t="s">
        <v>214</v>
      </c>
      <c r="D83" s="243"/>
      <c r="E83" s="243"/>
      <c r="F83" s="243"/>
      <c r="G83" s="243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13"/>
      <c r="Z83" s="213"/>
      <c r="AA83" s="213"/>
      <c r="AB83" s="213"/>
      <c r="AC83" s="213"/>
      <c r="AD83" s="213"/>
      <c r="AE83" s="213"/>
      <c r="AF83" s="213"/>
      <c r="AG83" s="213" t="s">
        <v>137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60" t="s">
        <v>215</v>
      </c>
      <c r="D84" s="249"/>
      <c r="E84" s="249"/>
      <c r="F84" s="249"/>
      <c r="G84" s="249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13"/>
      <c r="Z84" s="213"/>
      <c r="AA84" s="213"/>
      <c r="AB84" s="213"/>
      <c r="AC84" s="213"/>
      <c r="AD84" s="213"/>
      <c r="AE84" s="213"/>
      <c r="AF84" s="213"/>
      <c r="AG84" s="213" t="s">
        <v>151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4"/>
      <c r="D85" s="245"/>
      <c r="E85" s="245"/>
      <c r="F85" s="245"/>
      <c r="G85" s="245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13"/>
      <c r="Z85" s="213"/>
      <c r="AA85" s="213"/>
      <c r="AB85" s="213"/>
      <c r="AC85" s="213"/>
      <c r="AD85" s="213"/>
      <c r="AE85" s="213"/>
      <c r="AF85" s="213"/>
      <c r="AG85" s="213" t="s">
        <v>138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36">
        <v>24</v>
      </c>
      <c r="B86" s="237" t="s">
        <v>218</v>
      </c>
      <c r="C86" s="252" t="s">
        <v>219</v>
      </c>
      <c r="D86" s="238" t="s">
        <v>131</v>
      </c>
      <c r="E86" s="239">
        <v>7</v>
      </c>
      <c r="F86" s="240"/>
      <c r="G86" s="241">
        <f>ROUND(E86*F86,2)</f>
        <v>0</v>
      </c>
      <c r="H86" s="240"/>
      <c r="I86" s="241">
        <f>ROUND(E86*H86,2)</f>
        <v>0</v>
      </c>
      <c r="J86" s="240"/>
      <c r="K86" s="241">
        <f>ROUND(E86*J86,2)</f>
        <v>0</v>
      </c>
      <c r="L86" s="241">
        <v>21</v>
      </c>
      <c r="M86" s="241">
        <f>G86*(1+L86/100)</f>
        <v>0</v>
      </c>
      <c r="N86" s="239">
        <v>1.6000000000000001E-3</v>
      </c>
      <c r="O86" s="239">
        <f>ROUND(E86*N86,2)</f>
        <v>0.01</v>
      </c>
      <c r="P86" s="239">
        <v>0</v>
      </c>
      <c r="Q86" s="239">
        <f>ROUND(E86*P86,2)</f>
        <v>0</v>
      </c>
      <c r="R86" s="241" t="s">
        <v>211</v>
      </c>
      <c r="S86" s="241" t="s">
        <v>133</v>
      </c>
      <c r="T86" s="242" t="s">
        <v>133</v>
      </c>
      <c r="U86" s="224">
        <v>0.33332000000000001</v>
      </c>
      <c r="V86" s="224">
        <f>ROUND(E86*U86,2)</f>
        <v>2.33</v>
      </c>
      <c r="W86" s="224"/>
      <c r="X86" s="224" t="s">
        <v>134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135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3" t="s">
        <v>214</v>
      </c>
      <c r="D87" s="243"/>
      <c r="E87" s="243"/>
      <c r="F87" s="243"/>
      <c r="G87" s="243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13"/>
      <c r="Z87" s="213"/>
      <c r="AA87" s="213"/>
      <c r="AB87" s="213"/>
      <c r="AC87" s="213"/>
      <c r="AD87" s="213"/>
      <c r="AE87" s="213"/>
      <c r="AF87" s="213"/>
      <c r="AG87" s="213" t="s">
        <v>137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60" t="s">
        <v>215</v>
      </c>
      <c r="D88" s="249"/>
      <c r="E88" s="249"/>
      <c r="F88" s="249"/>
      <c r="G88" s="249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13"/>
      <c r="Z88" s="213"/>
      <c r="AA88" s="213"/>
      <c r="AB88" s="213"/>
      <c r="AC88" s="213"/>
      <c r="AD88" s="213"/>
      <c r="AE88" s="213"/>
      <c r="AF88" s="213"/>
      <c r="AG88" s="213" t="s">
        <v>151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4"/>
      <c r="D89" s="245"/>
      <c r="E89" s="245"/>
      <c r="F89" s="245"/>
      <c r="G89" s="245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13"/>
      <c r="Z89" s="213"/>
      <c r="AA89" s="213"/>
      <c r="AB89" s="213"/>
      <c r="AC89" s="213"/>
      <c r="AD89" s="213"/>
      <c r="AE89" s="213"/>
      <c r="AF89" s="213"/>
      <c r="AG89" s="213" t="s">
        <v>138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22.5" outlineLevel="1" x14ac:dyDescent="0.2">
      <c r="A90" s="236">
        <v>25</v>
      </c>
      <c r="B90" s="237" t="s">
        <v>220</v>
      </c>
      <c r="C90" s="252" t="s">
        <v>221</v>
      </c>
      <c r="D90" s="238" t="s">
        <v>131</v>
      </c>
      <c r="E90" s="239">
        <v>20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21</v>
      </c>
      <c r="M90" s="241">
        <f>G90*(1+L90/100)</f>
        <v>0</v>
      </c>
      <c r="N90" s="239">
        <v>1.9599999999999999E-3</v>
      </c>
      <c r="O90" s="239">
        <f>ROUND(E90*N90,2)</f>
        <v>0.04</v>
      </c>
      <c r="P90" s="239">
        <v>0</v>
      </c>
      <c r="Q90" s="239">
        <f>ROUND(E90*P90,2)</f>
        <v>0</v>
      </c>
      <c r="R90" s="241" t="s">
        <v>211</v>
      </c>
      <c r="S90" s="241" t="s">
        <v>133</v>
      </c>
      <c r="T90" s="242" t="s">
        <v>133</v>
      </c>
      <c r="U90" s="224">
        <v>0.3579</v>
      </c>
      <c r="V90" s="224">
        <f>ROUND(E90*U90,2)</f>
        <v>7.16</v>
      </c>
      <c r="W90" s="224"/>
      <c r="X90" s="224" t="s">
        <v>134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135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3" t="s">
        <v>214</v>
      </c>
      <c r="D91" s="243"/>
      <c r="E91" s="243"/>
      <c r="F91" s="243"/>
      <c r="G91" s="243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13"/>
      <c r="Z91" s="213"/>
      <c r="AA91" s="213"/>
      <c r="AB91" s="213"/>
      <c r="AC91" s="213"/>
      <c r="AD91" s="213"/>
      <c r="AE91" s="213"/>
      <c r="AF91" s="213"/>
      <c r="AG91" s="213" t="s">
        <v>137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60" t="s">
        <v>215</v>
      </c>
      <c r="D92" s="249"/>
      <c r="E92" s="249"/>
      <c r="F92" s="249"/>
      <c r="G92" s="249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13"/>
      <c r="Z92" s="213"/>
      <c r="AA92" s="213"/>
      <c r="AB92" s="213"/>
      <c r="AC92" s="213"/>
      <c r="AD92" s="213"/>
      <c r="AE92" s="213"/>
      <c r="AF92" s="213"/>
      <c r="AG92" s="213" t="s">
        <v>151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4"/>
      <c r="D93" s="245"/>
      <c r="E93" s="245"/>
      <c r="F93" s="245"/>
      <c r="G93" s="245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13"/>
      <c r="Z93" s="213"/>
      <c r="AA93" s="213"/>
      <c r="AB93" s="213"/>
      <c r="AC93" s="213"/>
      <c r="AD93" s="213"/>
      <c r="AE93" s="213"/>
      <c r="AF93" s="213"/>
      <c r="AG93" s="213" t="s">
        <v>138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36">
        <v>26</v>
      </c>
      <c r="B94" s="237" t="s">
        <v>222</v>
      </c>
      <c r="C94" s="252" t="s">
        <v>223</v>
      </c>
      <c r="D94" s="238" t="s">
        <v>131</v>
      </c>
      <c r="E94" s="239">
        <v>3</v>
      </c>
      <c r="F94" s="240"/>
      <c r="G94" s="241">
        <f>ROUND(E94*F94,2)</f>
        <v>0</v>
      </c>
      <c r="H94" s="240"/>
      <c r="I94" s="241">
        <f>ROUND(E94*H94,2)</f>
        <v>0</v>
      </c>
      <c r="J94" s="240"/>
      <c r="K94" s="241">
        <f>ROUND(E94*J94,2)</f>
        <v>0</v>
      </c>
      <c r="L94" s="241">
        <v>21</v>
      </c>
      <c r="M94" s="241">
        <f>G94*(1+L94/100)</f>
        <v>0</v>
      </c>
      <c r="N94" s="239">
        <v>2.31E-3</v>
      </c>
      <c r="O94" s="239">
        <f>ROUND(E94*N94,2)</f>
        <v>0.01</v>
      </c>
      <c r="P94" s="239">
        <v>0</v>
      </c>
      <c r="Q94" s="239">
        <f>ROUND(E94*P94,2)</f>
        <v>0</v>
      </c>
      <c r="R94" s="241" t="s">
        <v>211</v>
      </c>
      <c r="S94" s="241" t="s">
        <v>133</v>
      </c>
      <c r="T94" s="242" t="s">
        <v>133</v>
      </c>
      <c r="U94" s="224">
        <v>0.4088</v>
      </c>
      <c r="V94" s="224">
        <f>ROUND(E94*U94,2)</f>
        <v>1.23</v>
      </c>
      <c r="W94" s="224"/>
      <c r="X94" s="224" t="s">
        <v>134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135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3" t="s">
        <v>214</v>
      </c>
      <c r="D95" s="243"/>
      <c r="E95" s="243"/>
      <c r="F95" s="243"/>
      <c r="G95" s="243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13"/>
      <c r="Z95" s="213"/>
      <c r="AA95" s="213"/>
      <c r="AB95" s="213"/>
      <c r="AC95" s="213"/>
      <c r="AD95" s="213"/>
      <c r="AE95" s="213"/>
      <c r="AF95" s="213"/>
      <c r="AG95" s="213" t="s">
        <v>137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60" t="s">
        <v>215</v>
      </c>
      <c r="D96" s="249"/>
      <c r="E96" s="249"/>
      <c r="F96" s="249"/>
      <c r="G96" s="249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13"/>
      <c r="Z96" s="213"/>
      <c r="AA96" s="213"/>
      <c r="AB96" s="213"/>
      <c r="AC96" s="213"/>
      <c r="AD96" s="213"/>
      <c r="AE96" s="213"/>
      <c r="AF96" s="213"/>
      <c r="AG96" s="213" t="s">
        <v>151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4"/>
      <c r="D97" s="245"/>
      <c r="E97" s="245"/>
      <c r="F97" s="245"/>
      <c r="G97" s="245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13"/>
      <c r="Z97" s="213"/>
      <c r="AA97" s="213"/>
      <c r="AB97" s="213"/>
      <c r="AC97" s="213"/>
      <c r="AD97" s="213"/>
      <c r="AE97" s="213"/>
      <c r="AF97" s="213"/>
      <c r="AG97" s="213" t="s">
        <v>138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36">
        <v>27</v>
      </c>
      <c r="B98" s="237" t="s">
        <v>224</v>
      </c>
      <c r="C98" s="252" t="s">
        <v>225</v>
      </c>
      <c r="D98" s="238" t="s">
        <v>172</v>
      </c>
      <c r="E98" s="239">
        <v>8</v>
      </c>
      <c r="F98" s="240"/>
      <c r="G98" s="241">
        <f>ROUND(E98*F98,2)</f>
        <v>0</v>
      </c>
      <c r="H98" s="240"/>
      <c r="I98" s="241">
        <f>ROUND(E98*H98,2)</f>
        <v>0</v>
      </c>
      <c r="J98" s="240"/>
      <c r="K98" s="241">
        <f>ROUND(E98*J98,2)</f>
        <v>0</v>
      </c>
      <c r="L98" s="241">
        <v>21</v>
      </c>
      <c r="M98" s="241">
        <f>G98*(1+L98/100)</f>
        <v>0</v>
      </c>
      <c r="N98" s="239">
        <v>0</v>
      </c>
      <c r="O98" s="239">
        <f>ROUND(E98*N98,2)</f>
        <v>0</v>
      </c>
      <c r="P98" s="239">
        <v>0</v>
      </c>
      <c r="Q98" s="239">
        <f>ROUND(E98*P98,2)</f>
        <v>0</v>
      </c>
      <c r="R98" s="241" t="s">
        <v>211</v>
      </c>
      <c r="S98" s="241" t="s">
        <v>133</v>
      </c>
      <c r="T98" s="242" t="s">
        <v>133</v>
      </c>
      <c r="U98" s="224">
        <v>0.22</v>
      </c>
      <c r="V98" s="224">
        <f>ROUND(E98*U98,2)</f>
        <v>1.76</v>
      </c>
      <c r="W98" s="224"/>
      <c r="X98" s="224" t="s">
        <v>134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135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9"/>
      <c r="D99" s="248"/>
      <c r="E99" s="248"/>
      <c r="F99" s="248"/>
      <c r="G99" s="248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13"/>
      <c r="Z99" s="213"/>
      <c r="AA99" s="213"/>
      <c r="AB99" s="213"/>
      <c r="AC99" s="213"/>
      <c r="AD99" s="213"/>
      <c r="AE99" s="213"/>
      <c r="AF99" s="213"/>
      <c r="AG99" s="213" t="s">
        <v>138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36">
        <v>28</v>
      </c>
      <c r="B100" s="237" t="s">
        <v>226</v>
      </c>
      <c r="C100" s="252" t="s">
        <v>227</v>
      </c>
      <c r="D100" s="238" t="s">
        <v>172</v>
      </c>
      <c r="E100" s="239">
        <v>4</v>
      </c>
      <c r="F100" s="240"/>
      <c r="G100" s="241">
        <f>ROUND(E100*F100,2)</f>
        <v>0</v>
      </c>
      <c r="H100" s="240"/>
      <c r="I100" s="241">
        <f>ROUND(E100*H100,2)</f>
        <v>0</v>
      </c>
      <c r="J100" s="240"/>
      <c r="K100" s="241">
        <f>ROUND(E100*J100,2)</f>
        <v>0</v>
      </c>
      <c r="L100" s="241">
        <v>21</v>
      </c>
      <c r="M100" s="241">
        <f>G100*(1+L100/100)</f>
        <v>0</v>
      </c>
      <c r="N100" s="239">
        <v>0</v>
      </c>
      <c r="O100" s="239">
        <f>ROUND(E100*N100,2)</f>
        <v>0</v>
      </c>
      <c r="P100" s="239">
        <v>0</v>
      </c>
      <c r="Q100" s="239">
        <f>ROUND(E100*P100,2)</f>
        <v>0</v>
      </c>
      <c r="R100" s="241" t="s">
        <v>211</v>
      </c>
      <c r="S100" s="241" t="s">
        <v>133</v>
      </c>
      <c r="T100" s="242" t="s">
        <v>133</v>
      </c>
      <c r="U100" s="224">
        <v>0.22</v>
      </c>
      <c r="V100" s="224">
        <f>ROUND(E100*U100,2)</f>
        <v>0.88</v>
      </c>
      <c r="W100" s="224"/>
      <c r="X100" s="224" t="s">
        <v>134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135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9"/>
      <c r="D101" s="248"/>
      <c r="E101" s="248"/>
      <c r="F101" s="248"/>
      <c r="G101" s="248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138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36">
        <v>29</v>
      </c>
      <c r="B102" s="237" t="s">
        <v>228</v>
      </c>
      <c r="C102" s="252" t="s">
        <v>229</v>
      </c>
      <c r="D102" s="238" t="s">
        <v>131</v>
      </c>
      <c r="E102" s="239">
        <v>124</v>
      </c>
      <c r="F102" s="240"/>
      <c r="G102" s="241">
        <f>ROUND(E102*F102,2)</f>
        <v>0</v>
      </c>
      <c r="H102" s="240"/>
      <c r="I102" s="241">
        <f>ROUND(E102*H102,2)</f>
        <v>0</v>
      </c>
      <c r="J102" s="240"/>
      <c r="K102" s="241">
        <f>ROUND(E102*J102,2)</f>
        <v>0</v>
      </c>
      <c r="L102" s="241">
        <v>21</v>
      </c>
      <c r="M102" s="241">
        <f>G102*(1+L102/100)</f>
        <v>0</v>
      </c>
      <c r="N102" s="239">
        <v>0</v>
      </c>
      <c r="O102" s="239">
        <f>ROUND(E102*N102,2)</f>
        <v>0</v>
      </c>
      <c r="P102" s="239">
        <v>0</v>
      </c>
      <c r="Q102" s="239">
        <f>ROUND(E102*P102,2)</f>
        <v>0</v>
      </c>
      <c r="R102" s="241" t="s">
        <v>211</v>
      </c>
      <c r="S102" s="241" t="s">
        <v>133</v>
      </c>
      <c r="T102" s="242" t="s">
        <v>133</v>
      </c>
      <c r="U102" s="224">
        <v>2.1499999999999998E-2</v>
      </c>
      <c r="V102" s="224">
        <f>ROUND(E102*U102,2)</f>
        <v>2.67</v>
      </c>
      <c r="W102" s="224"/>
      <c r="X102" s="224" t="s">
        <v>134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135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5" t="s">
        <v>230</v>
      </c>
      <c r="D103" s="246"/>
      <c r="E103" s="246"/>
      <c r="F103" s="246"/>
      <c r="G103" s="246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151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4"/>
      <c r="D104" s="245"/>
      <c r="E104" s="245"/>
      <c r="F104" s="245"/>
      <c r="G104" s="245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138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36">
        <v>30</v>
      </c>
      <c r="B105" s="237" t="s">
        <v>231</v>
      </c>
      <c r="C105" s="252" t="s">
        <v>232</v>
      </c>
      <c r="D105" s="238" t="s">
        <v>131</v>
      </c>
      <c r="E105" s="239">
        <v>3</v>
      </c>
      <c r="F105" s="240"/>
      <c r="G105" s="241">
        <f>ROUND(E105*F105,2)</f>
        <v>0</v>
      </c>
      <c r="H105" s="240"/>
      <c r="I105" s="241">
        <f>ROUND(E105*H105,2)</f>
        <v>0</v>
      </c>
      <c r="J105" s="240"/>
      <c r="K105" s="241">
        <f>ROUND(E105*J105,2)</f>
        <v>0</v>
      </c>
      <c r="L105" s="241">
        <v>21</v>
      </c>
      <c r="M105" s="241">
        <f>G105*(1+L105/100)</f>
        <v>0</v>
      </c>
      <c r="N105" s="239">
        <v>0</v>
      </c>
      <c r="O105" s="239">
        <f>ROUND(E105*N105,2)</f>
        <v>0</v>
      </c>
      <c r="P105" s="239">
        <v>0</v>
      </c>
      <c r="Q105" s="239">
        <f>ROUND(E105*P105,2)</f>
        <v>0</v>
      </c>
      <c r="R105" s="241" t="s">
        <v>211</v>
      </c>
      <c r="S105" s="241" t="s">
        <v>133</v>
      </c>
      <c r="T105" s="242" t="s">
        <v>133</v>
      </c>
      <c r="U105" s="224">
        <v>4.1000000000000002E-2</v>
      </c>
      <c r="V105" s="224">
        <f>ROUND(E105*U105,2)</f>
        <v>0.12</v>
      </c>
      <c r="W105" s="224"/>
      <c r="X105" s="224" t="s">
        <v>134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135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5" t="s">
        <v>230</v>
      </c>
      <c r="D106" s="246"/>
      <c r="E106" s="246"/>
      <c r="F106" s="246"/>
      <c r="G106" s="246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151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4"/>
      <c r="D107" s="245"/>
      <c r="E107" s="245"/>
      <c r="F107" s="245"/>
      <c r="G107" s="245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138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>
        <v>31</v>
      </c>
      <c r="B108" s="221" t="s">
        <v>233</v>
      </c>
      <c r="C108" s="257" t="s">
        <v>234</v>
      </c>
      <c r="D108" s="222" t="s">
        <v>0</v>
      </c>
      <c r="E108" s="244"/>
      <c r="F108" s="225"/>
      <c r="G108" s="224">
        <f>ROUND(E108*F108,2)</f>
        <v>0</v>
      </c>
      <c r="H108" s="225"/>
      <c r="I108" s="224">
        <f>ROUND(E108*H108,2)</f>
        <v>0</v>
      </c>
      <c r="J108" s="225"/>
      <c r="K108" s="224">
        <f>ROUND(E108*J108,2)</f>
        <v>0</v>
      </c>
      <c r="L108" s="224">
        <v>21</v>
      </c>
      <c r="M108" s="224">
        <f>G108*(1+L108/100)</f>
        <v>0</v>
      </c>
      <c r="N108" s="223">
        <v>0</v>
      </c>
      <c r="O108" s="223">
        <f>ROUND(E108*N108,2)</f>
        <v>0</v>
      </c>
      <c r="P108" s="223">
        <v>0</v>
      </c>
      <c r="Q108" s="223">
        <f>ROUND(E108*P108,2)</f>
        <v>0</v>
      </c>
      <c r="R108" s="224" t="s">
        <v>211</v>
      </c>
      <c r="S108" s="224" t="s">
        <v>133</v>
      </c>
      <c r="T108" s="224" t="s">
        <v>133</v>
      </c>
      <c r="U108" s="224">
        <v>0</v>
      </c>
      <c r="V108" s="224">
        <f>ROUND(E108*U108,2)</f>
        <v>0</v>
      </c>
      <c r="W108" s="224"/>
      <c r="X108" s="224" t="s">
        <v>180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181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4"/>
      <c r="D109" s="245"/>
      <c r="E109" s="245"/>
      <c r="F109" s="245"/>
      <c r="G109" s="245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138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x14ac:dyDescent="0.2">
      <c r="A110" s="229" t="s">
        <v>127</v>
      </c>
      <c r="B110" s="230" t="s">
        <v>86</v>
      </c>
      <c r="C110" s="251" t="s">
        <v>87</v>
      </c>
      <c r="D110" s="231"/>
      <c r="E110" s="232"/>
      <c r="F110" s="233"/>
      <c r="G110" s="233">
        <f>SUMIF(AG111:AG146,"&lt;&gt;NOR",G111:G146)</f>
        <v>0</v>
      </c>
      <c r="H110" s="233"/>
      <c r="I110" s="233">
        <f>SUM(I111:I146)</f>
        <v>0</v>
      </c>
      <c r="J110" s="233"/>
      <c r="K110" s="233">
        <f>SUM(K111:K146)</f>
        <v>0</v>
      </c>
      <c r="L110" s="233"/>
      <c r="M110" s="233">
        <f>SUM(M111:M146)</f>
        <v>0</v>
      </c>
      <c r="N110" s="232"/>
      <c r="O110" s="232">
        <f>SUM(O111:O146)</f>
        <v>0.01</v>
      </c>
      <c r="P110" s="232"/>
      <c r="Q110" s="232">
        <f>SUM(Q111:Q146)</f>
        <v>0</v>
      </c>
      <c r="R110" s="233"/>
      <c r="S110" s="233"/>
      <c r="T110" s="234"/>
      <c r="U110" s="228"/>
      <c r="V110" s="228">
        <f>SUM(V111:V146)</f>
        <v>12.92</v>
      </c>
      <c r="W110" s="228"/>
      <c r="X110" s="228"/>
      <c r="AG110" t="s">
        <v>128</v>
      </c>
    </row>
    <row r="111" spans="1:60" outlineLevel="1" x14ac:dyDescent="0.2">
      <c r="A111" s="236">
        <v>32</v>
      </c>
      <c r="B111" s="237" t="s">
        <v>235</v>
      </c>
      <c r="C111" s="252" t="s">
        <v>236</v>
      </c>
      <c r="D111" s="238" t="s">
        <v>172</v>
      </c>
      <c r="E111" s="239">
        <v>4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39">
        <v>1E-4</v>
      </c>
      <c r="O111" s="239">
        <f>ROUND(E111*N111,2)</f>
        <v>0</v>
      </c>
      <c r="P111" s="239">
        <v>0</v>
      </c>
      <c r="Q111" s="239">
        <f>ROUND(E111*P111,2)</f>
        <v>0</v>
      </c>
      <c r="R111" s="241" t="s">
        <v>211</v>
      </c>
      <c r="S111" s="241" t="s">
        <v>133</v>
      </c>
      <c r="T111" s="242" t="s">
        <v>133</v>
      </c>
      <c r="U111" s="224">
        <v>6.2E-2</v>
      </c>
      <c r="V111" s="224">
        <f>ROUND(E111*U111,2)</f>
        <v>0.25</v>
      </c>
      <c r="W111" s="224"/>
      <c r="X111" s="224" t="s">
        <v>134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135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9"/>
      <c r="D112" s="248"/>
      <c r="E112" s="248"/>
      <c r="F112" s="248"/>
      <c r="G112" s="248"/>
      <c r="H112" s="224"/>
      <c r="I112" s="224"/>
      <c r="J112" s="224"/>
      <c r="K112" s="224"/>
      <c r="L112" s="224"/>
      <c r="M112" s="224"/>
      <c r="N112" s="223"/>
      <c r="O112" s="223"/>
      <c r="P112" s="223"/>
      <c r="Q112" s="223"/>
      <c r="R112" s="224"/>
      <c r="S112" s="224"/>
      <c r="T112" s="224"/>
      <c r="U112" s="224"/>
      <c r="V112" s="224"/>
      <c r="W112" s="224"/>
      <c r="X112" s="224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138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36">
        <v>33</v>
      </c>
      <c r="B113" s="237" t="s">
        <v>237</v>
      </c>
      <c r="C113" s="252" t="s">
        <v>238</v>
      </c>
      <c r="D113" s="238" t="s">
        <v>172</v>
      </c>
      <c r="E113" s="239">
        <v>4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39">
        <v>1.3999999999999999E-4</v>
      </c>
      <c r="O113" s="239">
        <f>ROUND(E113*N113,2)</f>
        <v>0</v>
      </c>
      <c r="P113" s="239">
        <v>0</v>
      </c>
      <c r="Q113" s="239">
        <f>ROUND(E113*P113,2)</f>
        <v>0</v>
      </c>
      <c r="R113" s="241" t="s">
        <v>211</v>
      </c>
      <c r="S113" s="241" t="s">
        <v>133</v>
      </c>
      <c r="T113" s="242" t="s">
        <v>133</v>
      </c>
      <c r="U113" s="224">
        <v>7.1999999999999995E-2</v>
      </c>
      <c r="V113" s="224">
        <f>ROUND(E113*U113,2)</f>
        <v>0.28999999999999998</v>
      </c>
      <c r="W113" s="224"/>
      <c r="X113" s="224" t="s">
        <v>134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135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9"/>
      <c r="D114" s="248"/>
      <c r="E114" s="248"/>
      <c r="F114" s="248"/>
      <c r="G114" s="248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138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36">
        <v>34</v>
      </c>
      <c r="B115" s="237" t="s">
        <v>239</v>
      </c>
      <c r="C115" s="252" t="s">
        <v>240</v>
      </c>
      <c r="D115" s="238" t="s">
        <v>172</v>
      </c>
      <c r="E115" s="239">
        <v>4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39">
        <v>3.1E-4</v>
      </c>
      <c r="O115" s="239">
        <f>ROUND(E115*N115,2)</f>
        <v>0</v>
      </c>
      <c r="P115" s="239">
        <v>0</v>
      </c>
      <c r="Q115" s="239">
        <f>ROUND(E115*P115,2)</f>
        <v>0</v>
      </c>
      <c r="R115" s="241" t="s">
        <v>211</v>
      </c>
      <c r="S115" s="241" t="s">
        <v>133</v>
      </c>
      <c r="T115" s="242" t="s">
        <v>133</v>
      </c>
      <c r="U115" s="224">
        <v>0.20699999999999999</v>
      </c>
      <c r="V115" s="224">
        <f>ROUND(E115*U115,2)</f>
        <v>0.83</v>
      </c>
      <c r="W115" s="224"/>
      <c r="X115" s="224" t="s">
        <v>134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135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9"/>
      <c r="D116" s="248"/>
      <c r="E116" s="248"/>
      <c r="F116" s="248"/>
      <c r="G116" s="248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138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36">
        <v>35</v>
      </c>
      <c r="B117" s="237" t="s">
        <v>241</v>
      </c>
      <c r="C117" s="252" t="s">
        <v>242</v>
      </c>
      <c r="D117" s="238" t="s">
        <v>172</v>
      </c>
      <c r="E117" s="239">
        <v>4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39">
        <v>6.8000000000000005E-4</v>
      </c>
      <c r="O117" s="239">
        <f>ROUND(E117*N117,2)</f>
        <v>0</v>
      </c>
      <c r="P117" s="239">
        <v>0</v>
      </c>
      <c r="Q117" s="239">
        <f>ROUND(E117*P117,2)</f>
        <v>0</v>
      </c>
      <c r="R117" s="241" t="s">
        <v>211</v>
      </c>
      <c r="S117" s="241" t="s">
        <v>133</v>
      </c>
      <c r="T117" s="242" t="s">
        <v>133</v>
      </c>
      <c r="U117" s="224">
        <v>0.26900000000000002</v>
      </c>
      <c r="V117" s="224">
        <f>ROUND(E117*U117,2)</f>
        <v>1.08</v>
      </c>
      <c r="W117" s="224"/>
      <c r="X117" s="224" t="s">
        <v>134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135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9"/>
      <c r="D118" s="248"/>
      <c r="E118" s="248"/>
      <c r="F118" s="248"/>
      <c r="G118" s="248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138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36">
        <v>36</v>
      </c>
      <c r="B119" s="237" t="s">
        <v>243</v>
      </c>
      <c r="C119" s="252" t="s">
        <v>244</v>
      </c>
      <c r="D119" s="238" t="s">
        <v>172</v>
      </c>
      <c r="E119" s="239">
        <v>1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39">
        <v>2.3000000000000001E-4</v>
      </c>
      <c r="O119" s="239">
        <f>ROUND(E119*N119,2)</f>
        <v>0</v>
      </c>
      <c r="P119" s="239">
        <v>0</v>
      </c>
      <c r="Q119" s="239">
        <f>ROUND(E119*P119,2)</f>
        <v>0</v>
      </c>
      <c r="R119" s="241" t="s">
        <v>211</v>
      </c>
      <c r="S119" s="241" t="s">
        <v>133</v>
      </c>
      <c r="T119" s="242" t="s">
        <v>133</v>
      </c>
      <c r="U119" s="224">
        <v>0.20699999999999999</v>
      </c>
      <c r="V119" s="224">
        <f>ROUND(E119*U119,2)</f>
        <v>0.21</v>
      </c>
      <c r="W119" s="224"/>
      <c r="X119" s="224" t="s">
        <v>134</v>
      </c>
      <c r="Y119" s="213"/>
      <c r="Z119" s="213"/>
      <c r="AA119" s="213"/>
      <c r="AB119" s="213"/>
      <c r="AC119" s="213"/>
      <c r="AD119" s="213"/>
      <c r="AE119" s="213"/>
      <c r="AF119" s="213"/>
      <c r="AG119" s="213" t="s">
        <v>135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9"/>
      <c r="D120" s="248"/>
      <c r="E120" s="248"/>
      <c r="F120" s="248"/>
      <c r="G120" s="248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138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36">
        <v>37</v>
      </c>
      <c r="B121" s="237" t="s">
        <v>245</v>
      </c>
      <c r="C121" s="252" t="s">
        <v>246</v>
      </c>
      <c r="D121" s="238" t="s">
        <v>172</v>
      </c>
      <c r="E121" s="239">
        <v>1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21</v>
      </c>
      <c r="M121" s="241">
        <f>G121*(1+L121/100)</f>
        <v>0</v>
      </c>
      <c r="N121" s="239">
        <v>5.5000000000000003E-4</v>
      </c>
      <c r="O121" s="239">
        <f>ROUND(E121*N121,2)</f>
        <v>0</v>
      </c>
      <c r="P121" s="239">
        <v>0</v>
      </c>
      <c r="Q121" s="239">
        <f>ROUND(E121*P121,2)</f>
        <v>0</v>
      </c>
      <c r="R121" s="241" t="s">
        <v>211</v>
      </c>
      <c r="S121" s="241" t="s">
        <v>133</v>
      </c>
      <c r="T121" s="242" t="s">
        <v>133</v>
      </c>
      <c r="U121" s="224">
        <v>0.26900000000000002</v>
      </c>
      <c r="V121" s="224">
        <f>ROUND(E121*U121,2)</f>
        <v>0.27</v>
      </c>
      <c r="W121" s="224"/>
      <c r="X121" s="224" t="s">
        <v>134</v>
      </c>
      <c r="Y121" s="213"/>
      <c r="Z121" s="213"/>
      <c r="AA121" s="213"/>
      <c r="AB121" s="213"/>
      <c r="AC121" s="213"/>
      <c r="AD121" s="213"/>
      <c r="AE121" s="213"/>
      <c r="AF121" s="213"/>
      <c r="AG121" s="213" t="s">
        <v>135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9"/>
      <c r="D122" s="248"/>
      <c r="E122" s="248"/>
      <c r="F122" s="248"/>
      <c r="G122" s="248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138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36">
        <v>38</v>
      </c>
      <c r="B123" s="237" t="s">
        <v>247</v>
      </c>
      <c r="C123" s="252" t="s">
        <v>248</v>
      </c>
      <c r="D123" s="238" t="s">
        <v>172</v>
      </c>
      <c r="E123" s="239">
        <v>3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39">
        <v>4.4000000000000002E-4</v>
      </c>
      <c r="O123" s="239">
        <f>ROUND(E123*N123,2)</f>
        <v>0</v>
      </c>
      <c r="P123" s="239">
        <v>0</v>
      </c>
      <c r="Q123" s="239">
        <f>ROUND(E123*P123,2)</f>
        <v>0</v>
      </c>
      <c r="R123" s="241" t="s">
        <v>211</v>
      </c>
      <c r="S123" s="241" t="s">
        <v>133</v>
      </c>
      <c r="T123" s="242" t="s">
        <v>133</v>
      </c>
      <c r="U123" s="224">
        <v>0.16400000000000001</v>
      </c>
      <c r="V123" s="224">
        <f>ROUND(E123*U123,2)</f>
        <v>0.49</v>
      </c>
      <c r="W123" s="224"/>
      <c r="X123" s="224" t="s">
        <v>134</v>
      </c>
      <c r="Y123" s="213"/>
      <c r="Z123" s="213"/>
      <c r="AA123" s="213"/>
      <c r="AB123" s="213"/>
      <c r="AC123" s="213"/>
      <c r="AD123" s="213"/>
      <c r="AE123" s="213"/>
      <c r="AF123" s="213"/>
      <c r="AG123" s="213" t="s">
        <v>135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59"/>
      <c r="D124" s="248"/>
      <c r="E124" s="248"/>
      <c r="F124" s="248"/>
      <c r="G124" s="248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138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ht="22.5" outlineLevel="1" x14ac:dyDescent="0.2">
      <c r="A125" s="236">
        <v>39</v>
      </c>
      <c r="B125" s="237" t="s">
        <v>249</v>
      </c>
      <c r="C125" s="252" t="s">
        <v>250</v>
      </c>
      <c r="D125" s="238" t="s">
        <v>172</v>
      </c>
      <c r="E125" s="239">
        <v>8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21</v>
      </c>
      <c r="M125" s="241">
        <f>G125*(1+L125/100)</f>
        <v>0</v>
      </c>
      <c r="N125" s="239">
        <v>1.4999999999999999E-4</v>
      </c>
      <c r="O125" s="239">
        <f>ROUND(E125*N125,2)</f>
        <v>0</v>
      </c>
      <c r="P125" s="239">
        <v>0</v>
      </c>
      <c r="Q125" s="239">
        <f>ROUND(E125*P125,2)</f>
        <v>0</v>
      </c>
      <c r="R125" s="241" t="s">
        <v>211</v>
      </c>
      <c r="S125" s="241" t="s">
        <v>133</v>
      </c>
      <c r="T125" s="242" t="s">
        <v>133</v>
      </c>
      <c r="U125" s="224">
        <v>7.0000000000000007E-2</v>
      </c>
      <c r="V125" s="224">
        <f>ROUND(E125*U125,2)</f>
        <v>0.56000000000000005</v>
      </c>
      <c r="W125" s="224"/>
      <c r="X125" s="224" t="s">
        <v>134</v>
      </c>
      <c r="Y125" s="213"/>
      <c r="Z125" s="213"/>
      <c r="AA125" s="213"/>
      <c r="AB125" s="213"/>
      <c r="AC125" s="213"/>
      <c r="AD125" s="213"/>
      <c r="AE125" s="213"/>
      <c r="AF125" s="213"/>
      <c r="AG125" s="213" t="s">
        <v>135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9"/>
      <c r="D126" s="248"/>
      <c r="E126" s="248"/>
      <c r="F126" s="248"/>
      <c r="G126" s="248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138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22.5" outlineLevel="1" x14ac:dyDescent="0.2">
      <c r="A127" s="236">
        <v>40</v>
      </c>
      <c r="B127" s="237" t="s">
        <v>251</v>
      </c>
      <c r="C127" s="252" t="s">
        <v>252</v>
      </c>
      <c r="D127" s="238" t="s">
        <v>172</v>
      </c>
      <c r="E127" s="239">
        <v>5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21</v>
      </c>
      <c r="M127" s="241">
        <f>G127*(1+L127/100)</f>
        <v>0</v>
      </c>
      <c r="N127" s="239">
        <v>1.9000000000000001E-4</v>
      </c>
      <c r="O127" s="239">
        <f>ROUND(E127*N127,2)</f>
        <v>0</v>
      </c>
      <c r="P127" s="239">
        <v>0</v>
      </c>
      <c r="Q127" s="239">
        <f>ROUND(E127*P127,2)</f>
        <v>0</v>
      </c>
      <c r="R127" s="241" t="s">
        <v>211</v>
      </c>
      <c r="S127" s="241" t="s">
        <v>133</v>
      </c>
      <c r="T127" s="242" t="s">
        <v>133</v>
      </c>
      <c r="U127" s="224">
        <v>8.3000000000000004E-2</v>
      </c>
      <c r="V127" s="224">
        <f>ROUND(E127*U127,2)</f>
        <v>0.42</v>
      </c>
      <c r="W127" s="224"/>
      <c r="X127" s="224" t="s">
        <v>134</v>
      </c>
      <c r="Y127" s="213"/>
      <c r="Z127" s="213"/>
      <c r="AA127" s="213"/>
      <c r="AB127" s="213"/>
      <c r="AC127" s="213"/>
      <c r="AD127" s="213"/>
      <c r="AE127" s="213"/>
      <c r="AF127" s="213"/>
      <c r="AG127" s="213" t="s">
        <v>135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9"/>
      <c r="D128" s="248"/>
      <c r="E128" s="248"/>
      <c r="F128" s="248"/>
      <c r="G128" s="248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138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ht="22.5" outlineLevel="1" x14ac:dyDescent="0.2">
      <c r="A129" s="236">
        <v>41</v>
      </c>
      <c r="B129" s="237" t="s">
        <v>253</v>
      </c>
      <c r="C129" s="252" t="s">
        <v>254</v>
      </c>
      <c r="D129" s="238" t="s">
        <v>172</v>
      </c>
      <c r="E129" s="239">
        <v>1</v>
      </c>
      <c r="F129" s="240"/>
      <c r="G129" s="241">
        <f>ROUND(E129*F129,2)</f>
        <v>0</v>
      </c>
      <c r="H129" s="240"/>
      <c r="I129" s="241">
        <f>ROUND(E129*H129,2)</f>
        <v>0</v>
      </c>
      <c r="J129" s="240"/>
      <c r="K129" s="241">
        <f>ROUND(E129*J129,2)</f>
        <v>0</v>
      </c>
      <c r="L129" s="241">
        <v>21</v>
      </c>
      <c r="M129" s="241">
        <f>G129*(1+L129/100)</f>
        <v>0</v>
      </c>
      <c r="N129" s="239">
        <v>2.5000000000000001E-4</v>
      </c>
      <c r="O129" s="239">
        <f>ROUND(E129*N129,2)</f>
        <v>0</v>
      </c>
      <c r="P129" s="239">
        <v>0</v>
      </c>
      <c r="Q129" s="239">
        <f>ROUND(E129*P129,2)</f>
        <v>0</v>
      </c>
      <c r="R129" s="241" t="s">
        <v>211</v>
      </c>
      <c r="S129" s="241" t="s">
        <v>133</v>
      </c>
      <c r="T129" s="242" t="s">
        <v>133</v>
      </c>
      <c r="U129" s="224">
        <v>0.20699999999999999</v>
      </c>
      <c r="V129" s="224">
        <f>ROUND(E129*U129,2)</f>
        <v>0.21</v>
      </c>
      <c r="W129" s="224"/>
      <c r="X129" s="224" t="s">
        <v>134</v>
      </c>
      <c r="Y129" s="213"/>
      <c r="Z129" s="213"/>
      <c r="AA129" s="213"/>
      <c r="AB129" s="213"/>
      <c r="AC129" s="213"/>
      <c r="AD129" s="213"/>
      <c r="AE129" s="213"/>
      <c r="AF129" s="213"/>
      <c r="AG129" s="213" t="s">
        <v>135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20"/>
      <c r="B130" s="221"/>
      <c r="C130" s="259"/>
      <c r="D130" s="248"/>
      <c r="E130" s="248"/>
      <c r="F130" s="248"/>
      <c r="G130" s="248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138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ht="22.5" outlineLevel="1" x14ac:dyDescent="0.2">
      <c r="A131" s="236">
        <v>42</v>
      </c>
      <c r="B131" s="237" t="s">
        <v>255</v>
      </c>
      <c r="C131" s="252" t="s">
        <v>256</v>
      </c>
      <c r="D131" s="238" t="s">
        <v>172</v>
      </c>
      <c r="E131" s="239">
        <v>1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21</v>
      </c>
      <c r="M131" s="241">
        <f>G131*(1+L131/100)</f>
        <v>0</v>
      </c>
      <c r="N131" s="239">
        <v>5.5999999999999995E-4</v>
      </c>
      <c r="O131" s="239">
        <f>ROUND(E131*N131,2)</f>
        <v>0</v>
      </c>
      <c r="P131" s="239">
        <v>0</v>
      </c>
      <c r="Q131" s="239">
        <f>ROUND(E131*P131,2)</f>
        <v>0</v>
      </c>
      <c r="R131" s="241" t="s">
        <v>211</v>
      </c>
      <c r="S131" s="241" t="s">
        <v>133</v>
      </c>
      <c r="T131" s="242" t="s">
        <v>133</v>
      </c>
      <c r="U131" s="224">
        <v>0.26900000000000002</v>
      </c>
      <c r="V131" s="224">
        <f>ROUND(E131*U131,2)</f>
        <v>0.27</v>
      </c>
      <c r="W131" s="224"/>
      <c r="X131" s="224" t="s">
        <v>134</v>
      </c>
      <c r="Y131" s="213"/>
      <c r="Z131" s="213"/>
      <c r="AA131" s="213"/>
      <c r="AB131" s="213"/>
      <c r="AC131" s="213"/>
      <c r="AD131" s="213"/>
      <c r="AE131" s="213"/>
      <c r="AF131" s="213"/>
      <c r="AG131" s="213" t="s">
        <v>135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9"/>
      <c r="D132" s="248"/>
      <c r="E132" s="248"/>
      <c r="F132" s="248"/>
      <c r="G132" s="248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138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ht="22.5" outlineLevel="1" x14ac:dyDescent="0.2">
      <c r="A133" s="236">
        <v>43</v>
      </c>
      <c r="B133" s="237" t="s">
        <v>257</v>
      </c>
      <c r="C133" s="252" t="s">
        <v>258</v>
      </c>
      <c r="D133" s="238" t="s">
        <v>172</v>
      </c>
      <c r="E133" s="239">
        <v>4</v>
      </c>
      <c r="F133" s="240"/>
      <c r="G133" s="241">
        <f>ROUND(E133*F133,2)</f>
        <v>0</v>
      </c>
      <c r="H133" s="240"/>
      <c r="I133" s="241">
        <f>ROUND(E133*H133,2)</f>
        <v>0</v>
      </c>
      <c r="J133" s="240"/>
      <c r="K133" s="241">
        <f>ROUND(E133*J133,2)</f>
        <v>0</v>
      </c>
      <c r="L133" s="241">
        <v>21</v>
      </c>
      <c r="M133" s="241">
        <f>G133*(1+L133/100)</f>
        <v>0</v>
      </c>
      <c r="N133" s="239">
        <v>5.2999999999999998E-4</v>
      </c>
      <c r="O133" s="239">
        <f>ROUND(E133*N133,2)</f>
        <v>0</v>
      </c>
      <c r="P133" s="239">
        <v>0</v>
      </c>
      <c r="Q133" s="239">
        <f>ROUND(E133*P133,2)</f>
        <v>0</v>
      </c>
      <c r="R133" s="241" t="s">
        <v>211</v>
      </c>
      <c r="S133" s="241" t="s">
        <v>133</v>
      </c>
      <c r="T133" s="242" t="s">
        <v>133</v>
      </c>
      <c r="U133" s="224">
        <v>0.38100000000000001</v>
      </c>
      <c r="V133" s="224">
        <f>ROUND(E133*U133,2)</f>
        <v>1.52</v>
      </c>
      <c r="W133" s="224"/>
      <c r="X133" s="224" t="s">
        <v>134</v>
      </c>
      <c r="Y133" s="213"/>
      <c r="Z133" s="213"/>
      <c r="AA133" s="213"/>
      <c r="AB133" s="213"/>
      <c r="AC133" s="213"/>
      <c r="AD133" s="213"/>
      <c r="AE133" s="213"/>
      <c r="AF133" s="213"/>
      <c r="AG133" s="213" t="s">
        <v>135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9"/>
      <c r="D134" s="248"/>
      <c r="E134" s="248"/>
      <c r="F134" s="248"/>
      <c r="G134" s="248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138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ht="22.5" outlineLevel="1" x14ac:dyDescent="0.2">
      <c r="A135" s="236">
        <v>44</v>
      </c>
      <c r="B135" s="237" t="s">
        <v>259</v>
      </c>
      <c r="C135" s="252" t="s">
        <v>260</v>
      </c>
      <c r="D135" s="238" t="s">
        <v>172</v>
      </c>
      <c r="E135" s="239">
        <v>2</v>
      </c>
      <c r="F135" s="240"/>
      <c r="G135" s="241">
        <f>ROUND(E135*F135,2)</f>
        <v>0</v>
      </c>
      <c r="H135" s="240"/>
      <c r="I135" s="241">
        <f>ROUND(E135*H135,2)</f>
        <v>0</v>
      </c>
      <c r="J135" s="240"/>
      <c r="K135" s="241">
        <f>ROUND(E135*J135,2)</f>
        <v>0</v>
      </c>
      <c r="L135" s="241">
        <v>21</v>
      </c>
      <c r="M135" s="241">
        <f>G135*(1+L135/100)</f>
        <v>0</v>
      </c>
      <c r="N135" s="239">
        <v>7.2999999999999996E-4</v>
      </c>
      <c r="O135" s="239">
        <f>ROUND(E135*N135,2)</f>
        <v>0</v>
      </c>
      <c r="P135" s="239">
        <v>0</v>
      </c>
      <c r="Q135" s="239">
        <f>ROUND(E135*P135,2)</f>
        <v>0</v>
      </c>
      <c r="R135" s="241" t="s">
        <v>211</v>
      </c>
      <c r="S135" s="241" t="s">
        <v>133</v>
      </c>
      <c r="T135" s="242" t="s">
        <v>133</v>
      </c>
      <c r="U135" s="224">
        <v>0.38</v>
      </c>
      <c r="V135" s="224">
        <f>ROUND(E135*U135,2)</f>
        <v>0.76</v>
      </c>
      <c r="W135" s="224"/>
      <c r="X135" s="224" t="s">
        <v>134</v>
      </c>
      <c r="Y135" s="213"/>
      <c r="Z135" s="213"/>
      <c r="AA135" s="213"/>
      <c r="AB135" s="213"/>
      <c r="AC135" s="213"/>
      <c r="AD135" s="213"/>
      <c r="AE135" s="213"/>
      <c r="AF135" s="213"/>
      <c r="AG135" s="213" t="s">
        <v>135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5" t="s">
        <v>261</v>
      </c>
      <c r="D136" s="246"/>
      <c r="E136" s="246"/>
      <c r="F136" s="246"/>
      <c r="G136" s="246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151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4"/>
      <c r="D137" s="245"/>
      <c r="E137" s="245"/>
      <c r="F137" s="245"/>
      <c r="G137" s="245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138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36">
        <v>45</v>
      </c>
      <c r="B138" s="237" t="s">
        <v>262</v>
      </c>
      <c r="C138" s="252" t="s">
        <v>263</v>
      </c>
      <c r="D138" s="238" t="s">
        <v>172</v>
      </c>
      <c r="E138" s="239">
        <v>2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21</v>
      </c>
      <c r="M138" s="241">
        <f>G138*(1+L138/100)</f>
        <v>0</v>
      </c>
      <c r="N138" s="239">
        <v>2.5699999999999998E-3</v>
      </c>
      <c r="O138" s="239">
        <f>ROUND(E138*N138,2)</f>
        <v>0.01</v>
      </c>
      <c r="P138" s="239">
        <v>0</v>
      </c>
      <c r="Q138" s="239">
        <f>ROUND(E138*P138,2)</f>
        <v>0</v>
      </c>
      <c r="R138" s="241" t="s">
        <v>211</v>
      </c>
      <c r="S138" s="241" t="s">
        <v>133</v>
      </c>
      <c r="T138" s="242" t="s">
        <v>133</v>
      </c>
      <c r="U138" s="224">
        <v>0.433</v>
      </c>
      <c r="V138" s="224">
        <f>ROUND(E138*U138,2)</f>
        <v>0.87</v>
      </c>
      <c r="W138" s="224"/>
      <c r="X138" s="224" t="s">
        <v>134</v>
      </c>
      <c r="Y138" s="213"/>
      <c r="Z138" s="213"/>
      <c r="AA138" s="213"/>
      <c r="AB138" s="213"/>
      <c r="AC138" s="213"/>
      <c r="AD138" s="213"/>
      <c r="AE138" s="213"/>
      <c r="AF138" s="213"/>
      <c r="AG138" s="213" t="s">
        <v>135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5" t="s">
        <v>261</v>
      </c>
      <c r="D139" s="246"/>
      <c r="E139" s="246"/>
      <c r="F139" s="246"/>
      <c r="G139" s="246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151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4"/>
      <c r="D140" s="245"/>
      <c r="E140" s="245"/>
      <c r="F140" s="245"/>
      <c r="G140" s="245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138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36">
        <v>46</v>
      </c>
      <c r="B141" s="237" t="s">
        <v>264</v>
      </c>
      <c r="C141" s="252" t="s">
        <v>265</v>
      </c>
      <c r="D141" s="238" t="s">
        <v>172</v>
      </c>
      <c r="E141" s="239">
        <v>17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39">
        <v>2.4000000000000001E-4</v>
      </c>
      <c r="O141" s="239">
        <f>ROUND(E141*N141,2)</f>
        <v>0</v>
      </c>
      <c r="P141" s="239">
        <v>0</v>
      </c>
      <c r="Q141" s="239">
        <f>ROUND(E141*P141,2)</f>
        <v>0</v>
      </c>
      <c r="R141" s="241" t="s">
        <v>211</v>
      </c>
      <c r="S141" s="241" t="s">
        <v>133</v>
      </c>
      <c r="T141" s="242" t="s">
        <v>133</v>
      </c>
      <c r="U141" s="224">
        <v>0.27800000000000002</v>
      </c>
      <c r="V141" s="224">
        <f>ROUND(E141*U141,2)</f>
        <v>4.7300000000000004</v>
      </c>
      <c r="W141" s="224"/>
      <c r="X141" s="224" t="s">
        <v>134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135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9"/>
      <c r="D142" s="248"/>
      <c r="E142" s="248"/>
      <c r="F142" s="248"/>
      <c r="G142" s="248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138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36">
        <v>47</v>
      </c>
      <c r="B143" s="237" t="s">
        <v>266</v>
      </c>
      <c r="C143" s="252" t="s">
        <v>267</v>
      </c>
      <c r="D143" s="238" t="s">
        <v>172</v>
      </c>
      <c r="E143" s="239">
        <v>1</v>
      </c>
      <c r="F143" s="240"/>
      <c r="G143" s="241">
        <f>ROUND(E143*F143,2)</f>
        <v>0</v>
      </c>
      <c r="H143" s="240"/>
      <c r="I143" s="241">
        <f>ROUND(E143*H143,2)</f>
        <v>0</v>
      </c>
      <c r="J143" s="240"/>
      <c r="K143" s="241">
        <f>ROUND(E143*J143,2)</f>
        <v>0</v>
      </c>
      <c r="L143" s="241">
        <v>21</v>
      </c>
      <c r="M143" s="241">
        <f>G143*(1+L143/100)</f>
        <v>0</v>
      </c>
      <c r="N143" s="239">
        <v>4.4000000000000002E-4</v>
      </c>
      <c r="O143" s="239">
        <f>ROUND(E143*N143,2)</f>
        <v>0</v>
      </c>
      <c r="P143" s="239">
        <v>0</v>
      </c>
      <c r="Q143" s="239">
        <f>ROUND(E143*P143,2)</f>
        <v>0</v>
      </c>
      <c r="R143" s="241"/>
      <c r="S143" s="241" t="s">
        <v>199</v>
      </c>
      <c r="T143" s="242" t="s">
        <v>149</v>
      </c>
      <c r="U143" s="224">
        <v>0.16</v>
      </c>
      <c r="V143" s="224">
        <f>ROUND(E143*U143,2)</f>
        <v>0.16</v>
      </c>
      <c r="W143" s="224"/>
      <c r="X143" s="224" t="s">
        <v>134</v>
      </c>
      <c r="Y143" s="213"/>
      <c r="Z143" s="213"/>
      <c r="AA143" s="213"/>
      <c r="AB143" s="213"/>
      <c r="AC143" s="213"/>
      <c r="AD143" s="213"/>
      <c r="AE143" s="213"/>
      <c r="AF143" s="213"/>
      <c r="AG143" s="213" t="s">
        <v>135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9"/>
      <c r="D144" s="248"/>
      <c r="E144" s="248"/>
      <c r="F144" s="248"/>
      <c r="G144" s="248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138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>
        <v>48</v>
      </c>
      <c r="B145" s="221" t="s">
        <v>268</v>
      </c>
      <c r="C145" s="257" t="s">
        <v>269</v>
      </c>
      <c r="D145" s="222" t="s">
        <v>0</v>
      </c>
      <c r="E145" s="244"/>
      <c r="F145" s="225"/>
      <c r="G145" s="224">
        <f>ROUND(E145*F145,2)</f>
        <v>0</v>
      </c>
      <c r="H145" s="225"/>
      <c r="I145" s="224">
        <f>ROUND(E145*H145,2)</f>
        <v>0</v>
      </c>
      <c r="J145" s="225"/>
      <c r="K145" s="224">
        <f>ROUND(E145*J145,2)</f>
        <v>0</v>
      </c>
      <c r="L145" s="224">
        <v>21</v>
      </c>
      <c r="M145" s="224">
        <f>G145*(1+L145/100)</f>
        <v>0</v>
      </c>
      <c r="N145" s="223">
        <v>0</v>
      </c>
      <c r="O145" s="223">
        <f>ROUND(E145*N145,2)</f>
        <v>0</v>
      </c>
      <c r="P145" s="223">
        <v>0</v>
      </c>
      <c r="Q145" s="223">
        <f>ROUND(E145*P145,2)</f>
        <v>0</v>
      </c>
      <c r="R145" s="224" t="s">
        <v>211</v>
      </c>
      <c r="S145" s="224" t="s">
        <v>133</v>
      </c>
      <c r="T145" s="224" t="s">
        <v>133</v>
      </c>
      <c r="U145" s="224">
        <v>0</v>
      </c>
      <c r="V145" s="224">
        <f>ROUND(E145*U145,2)</f>
        <v>0</v>
      </c>
      <c r="W145" s="224"/>
      <c r="X145" s="224" t="s">
        <v>180</v>
      </c>
      <c r="Y145" s="213"/>
      <c r="Z145" s="213"/>
      <c r="AA145" s="213"/>
      <c r="AB145" s="213"/>
      <c r="AC145" s="213"/>
      <c r="AD145" s="213"/>
      <c r="AE145" s="213"/>
      <c r="AF145" s="213"/>
      <c r="AG145" s="213" t="s">
        <v>181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4"/>
      <c r="D146" s="245"/>
      <c r="E146" s="245"/>
      <c r="F146" s="245"/>
      <c r="G146" s="245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138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x14ac:dyDescent="0.2">
      <c r="A147" s="229" t="s">
        <v>127</v>
      </c>
      <c r="B147" s="230" t="s">
        <v>88</v>
      </c>
      <c r="C147" s="251" t="s">
        <v>89</v>
      </c>
      <c r="D147" s="231"/>
      <c r="E147" s="232"/>
      <c r="F147" s="233"/>
      <c r="G147" s="233">
        <f>SUMIF(AG148:AG159,"&lt;&gt;NOR",G148:G159)</f>
        <v>0</v>
      </c>
      <c r="H147" s="233"/>
      <c r="I147" s="233">
        <f>SUM(I148:I159)</f>
        <v>0</v>
      </c>
      <c r="J147" s="233"/>
      <c r="K147" s="233">
        <f>SUM(K148:K159)</f>
        <v>0</v>
      </c>
      <c r="L147" s="233"/>
      <c r="M147" s="233">
        <f>SUM(M148:M159)</f>
        <v>0</v>
      </c>
      <c r="N147" s="232"/>
      <c r="O147" s="232">
        <f>SUM(O148:O159)</f>
        <v>0.12000000000000001</v>
      </c>
      <c r="P147" s="232"/>
      <c r="Q147" s="232">
        <f>SUM(Q148:Q159)</f>
        <v>0</v>
      </c>
      <c r="R147" s="233"/>
      <c r="S147" s="233"/>
      <c r="T147" s="234"/>
      <c r="U147" s="228"/>
      <c r="V147" s="228">
        <f>SUM(V148:V159)</f>
        <v>4.67</v>
      </c>
      <c r="W147" s="228"/>
      <c r="X147" s="228"/>
      <c r="AG147" t="s">
        <v>128</v>
      </c>
    </row>
    <row r="148" spans="1:60" ht="33.75" outlineLevel="1" x14ac:dyDescent="0.2">
      <c r="A148" s="236">
        <v>49</v>
      </c>
      <c r="B148" s="237" t="s">
        <v>270</v>
      </c>
      <c r="C148" s="252" t="s">
        <v>271</v>
      </c>
      <c r="D148" s="238" t="s">
        <v>172</v>
      </c>
      <c r="E148" s="239">
        <v>1</v>
      </c>
      <c r="F148" s="240"/>
      <c r="G148" s="241">
        <f>ROUND(E148*F148,2)</f>
        <v>0</v>
      </c>
      <c r="H148" s="240"/>
      <c r="I148" s="241">
        <f>ROUND(E148*H148,2)</f>
        <v>0</v>
      </c>
      <c r="J148" s="240"/>
      <c r="K148" s="241">
        <f>ROUND(E148*J148,2)</f>
        <v>0</v>
      </c>
      <c r="L148" s="241">
        <v>21</v>
      </c>
      <c r="M148" s="241">
        <f>G148*(1+L148/100)</f>
        <v>0</v>
      </c>
      <c r="N148" s="239">
        <v>1.6400000000000001E-2</v>
      </c>
      <c r="O148" s="239">
        <f>ROUND(E148*N148,2)</f>
        <v>0.02</v>
      </c>
      <c r="P148" s="239">
        <v>0</v>
      </c>
      <c r="Q148" s="239">
        <f>ROUND(E148*P148,2)</f>
        <v>0</v>
      </c>
      <c r="R148" s="241" t="s">
        <v>211</v>
      </c>
      <c r="S148" s="241" t="s">
        <v>133</v>
      </c>
      <c r="T148" s="242" t="s">
        <v>149</v>
      </c>
      <c r="U148" s="224">
        <v>0.86</v>
      </c>
      <c r="V148" s="224">
        <f>ROUND(E148*U148,2)</f>
        <v>0.86</v>
      </c>
      <c r="W148" s="224"/>
      <c r="X148" s="224" t="s">
        <v>134</v>
      </c>
      <c r="Y148" s="213"/>
      <c r="Z148" s="213"/>
      <c r="AA148" s="213"/>
      <c r="AB148" s="213"/>
      <c r="AC148" s="213"/>
      <c r="AD148" s="213"/>
      <c r="AE148" s="213"/>
      <c r="AF148" s="213"/>
      <c r="AG148" s="213" t="s">
        <v>135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9"/>
      <c r="D149" s="248"/>
      <c r="E149" s="248"/>
      <c r="F149" s="248"/>
      <c r="G149" s="248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138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ht="33.75" outlineLevel="1" x14ac:dyDescent="0.2">
      <c r="A150" s="236">
        <v>50</v>
      </c>
      <c r="B150" s="237" t="s">
        <v>272</v>
      </c>
      <c r="C150" s="252" t="s">
        <v>273</v>
      </c>
      <c r="D150" s="238" t="s">
        <v>172</v>
      </c>
      <c r="E150" s="239">
        <v>1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21</v>
      </c>
      <c r="M150" s="241">
        <f>G150*(1+L150/100)</f>
        <v>0</v>
      </c>
      <c r="N150" s="239">
        <v>2.6239999999999999E-2</v>
      </c>
      <c r="O150" s="239">
        <f>ROUND(E150*N150,2)</f>
        <v>0.03</v>
      </c>
      <c r="P150" s="239">
        <v>0</v>
      </c>
      <c r="Q150" s="239">
        <f>ROUND(E150*P150,2)</f>
        <v>0</v>
      </c>
      <c r="R150" s="241" t="s">
        <v>211</v>
      </c>
      <c r="S150" s="241" t="s">
        <v>133</v>
      </c>
      <c r="T150" s="242" t="s">
        <v>149</v>
      </c>
      <c r="U150" s="224">
        <v>0.879</v>
      </c>
      <c r="V150" s="224">
        <f>ROUND(E150*U150,2)</f>
        <v>0.88</v>
      </c>
      <c r="W150" s="224"/>
      <c r="X150" s="224" t="s">
        <v>134</v>
      </c>
      <c r="Y150" s="213"/>
      <c r="Z150" s="213"/>
      <c r="AA150" s="213"/>
      <c r="AB150" s="213"/>
      <c r="AC150" s="213"/>
      <c r="AD150" s="213"/>
      <c r="AE150" s="213"/>
      <c r="AF150" s="213"/>
      <c r="AG150" s="213" t="s">
        <v>135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9"/>
      <c r="D151" s="248"/>
      <c r="E151" s="248"/>
      <c r="F151" s="248"/>
      <c r="G151" s="248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138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ht="33.75" outlineLevel="1" x14ac:dyDescent="0.2">
      <c r="A152" s="236">
        <v>51</v>
      </c>
      <c r="B152" s="237" t="s">
        <v>274</v>
      </c>
      <c r="C152" s="252" t="s">
        <v>275</v>
      </c>
      <c r="D152" s="238" t="s">
        <v>172</v>
      </c>
      <c r="E152" s="239">
        <v>1</v>
      </c>
      <c r="F152" s="240"/>
      <c r="G152" s="241">
        <f>ROUND(E152*F152,2)</f>
        <v>0</v>
      </c>
      <c r="H152" s="240"/>
      <c r="I152" s="241">
        <f>ROUND(E152*H152,2)</f>
        <v>0</v>
      </c>
      <c r="J152" s="240"/>
      <c r="K152" s="241">
        <f>ROUND(E152*J152,2)</f>
        <v>0</v>
      </c>
      <c r="L152" s="241">
        <v>21</v>
      </c>
      <c r="M152" s="241">
        <f>G152*(1+L152/100)</f>
        <v>0</v>
      </c>
      <c r="N152" s="239">
        <v>3.2669999999999998E-2</v>
      </c>
      <c r="O152" s="239">
        <f>ROUND(E152*N152,2)</f>
        <v>0.03</v>
      </c>
      <c r="P152" s="239">
        <v>0</v>
      </c>
      <c r="Q152" s="239">
        <f>ROUND(E152*P152,2)</f>
        <v>0</v>
      </c>
      <c r="R152" s="241" t="s">
        <v>211</v>
      </c>
      <c r="S152" s="241" t="s">
        <v>133</v>
      </c>
      <c r="T152" s="242" t="s">
        <v>149</v>
      </c>
      <c r="U152" s="224">
        <v>0.94499999999999995</v>
      </c>
      <c r="V152" s="224">
        <f>ROUND(E152*U152,2)</f>
        <v>0.95</v>
      </c>
      <c r="W152" s="224"/>
      <c r="X152" s="224" t="s">
        <v>134</v>
      </c>
      <c r="Y152" s="213"/>
      <c r="Z152" s="213"/>
      <c r="AA152" s="213"/>
      <c r="AB152" s="213"/>
      <c r="AC152" s="213"/>
      <c r="AD152" s="213"/>
      <c r="AE152" s="213"/>
      <c r="AF152" s="213"/>
      <c r="AG152" s="213" t="s">
        <v>135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9"/>
      <c r="D153" s="248"/>
      <c r="E153" s="248"/>
      <c r="F153" s="248"/>
      <c r="G153" s="248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138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ht="33.75" outlineLevel="1" x14ac:dyDescent="0.2">
      <c r="A154" s="236">
        <v>52</v>
      </c>
      <c r="B154" s="237" t="s">
        <v>276</v>
      </c>
      <c r="C154" s="252" t="s">
        <v>277</v>
      </c>
      <c r="D154" s="238" t="s">
        <v>172</v>
      </c>
      <c r="E154" s="239">
        <v>1</v>
      </c>
      <c r="F154" s="240"/>
      <c r="G154" s="241">
        <f>ROUND(E154*F154,2)</f>
        <v>0</v>
      </c>
      <c r="H154" s="240"/>
      <c r="I154" s="241">
        <f>ROUND(E154*H154,2)</f>
        <v>0</v>
      </c>
      <c r="J154" s="240"/>
      <c r="K154" s="241">
        <f>ROUND(E154*J154,2)</f>
        <v>0</v>
      </c>
      <c r="L154" s="241">
        <v>21</v>
      </c>
      <c r="M154" s="241">
        <f>G154*(1+L154/100)</f>
        <v>0</v>
      </c>
      <c r="N154" s="239">
        <v>1.66E-2</v>
      </c>
      <c r="O154" s="239">
        <f>ROUND(E154*N154,2)</f>
        <v>0.02</v>
      </c>
      <c r="P154" s="239">
        <v>0</v>
      </c>
      <c r="Q154" s="239">
        <f>ROUND(E154*P154,2)</f>
        <v>0</v>
      </c>
      <c r="R154" s="241" t="s">
        <v>211</v>
      </c>
      <c r="S154" s="241" t="s">
        <v>133</v>
      </c>
      <c r="T154" s="242" t="s">
        <v>133</v>
      </c>
      <c r="U154" s="224">
        <v>0.98799999999999999</v>
      </c>
      <c r="V154" s="224">
        <f>ROUND(E154*U154,2)</f>
        <v>0.99</v>
      </c>
      <c r="W154" s="224"/>
      <c r="X154" s="224" t="s">
        <v>134</v>
      </c>
      <c r="Y154" s="213"/>
      <c r="Z154" s="213"/>
      <c r="AA154" s="213"/>
      <c r="AB154" s="213"/>
      <c r="AC154" s="213"/>
      <c r="AD154" s="213"/>
      <c r="AE154" s="213"/>
      <c r="AF154" s="213"/>
      <c r="AG154" s="213" t="s">
        <v>135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20"/>
      <c r="B155" s="221"/>
      <c r="C155" s="259"/>
      <c r="D155" s="248"/>
      <c r="E155" s="248"/>
      <c r="F155" s="248"/>
      <c r="G155" s="248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138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36">
        <v>53</v>
      </c>
      <c r="B156" s="237" t="s">
        <v>278</v>
      </c>
      <c r="C156" s="252" t="s">
        <v>279</v>
      </c>
      <c r="D156" s="238" t="s">
        <v>172</v>
      </c>
      <c r="E156" s="239">
        <v>1</v>
      </c>
      <c r="F156" s="240"/>
      <c r="G156" s="241">
        <f>ROUND(E156*F156,2)</f>
        <v>0</v>
      </c>
      <c r="H156" s="240"/>
      <c r="I156" s="241">
        <f>ROUND(E156*H156,2)</f>
        <v>0</v>
      </c>
      <c r="J156" s="240"/>
      <c r="K156" s="241">
        <f>ROUND(E156*J156,2)</f>
        <v>0</v>
      </c>
      <c r="L156" s="241">
        <v>21</v>
      </c>
      <c r="M156" s="241">
        <f>G156*(1+L156/100)</f>
        <v>0</v>
      </c>
      <c r="N156" s="239">
        <v>1.66E-2</v>
      </c>
      <c r="O156" s="239">
        <f>ROUND(E156*N156,2)</f>
        <v>0.02</v>
      </c>
      <c r="P156" s="239">
        <v>0</v>
      </c>
      <c r="Q156" s="239">
        <f>ROUND(E156*P156,2)</f>
        <v>0</v>
      </c>
      <c r="R156" s="241"/>
      <c r="S156" s="241" t="s">
        <v>199</v>
      </c>
      <c r="T156" s="242" t="s">
        <v>149</v>
      </c>
      <c r="U156" s="224">
        <v>0.99</v>
      </c>
      <c r="V156" s="224">
        <f>ROUND(E156*U156,2)</f>
        <v>0.99</v>
      </c>
      <c r="W156" s="224"/>
      <c r="X156" s="224" t="s">
        <v>134</v>
      </c>
      <c r="Y156" s="213"/>
      <c r="Z156" s="213"/>
      <c r="AA156" s="213"/>
      <c r="AB156" s="213"/>
      <c r="AC156" s="213"/>
      <c r="AD156" s="213"/>
      <c r="AE156" s="213"/>
      <c r="AF156" s="213"/>
      <c r="AG156" s="213" t="s">
        <v>135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59"/>
      <c r="D157" s="248"/>
      <c r="E157" s="248"/>
      <c r="F157" s="248"/>
      <c r="G157" s="248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138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>
        <v>54</v>
      </c>
      <c r="B158" s="221" t="s">
        <v>280</v>
      </c>
      <c r="C158" s="257" t="s">
        <v>281</v>
      </c>
      <c r="D158" s="222" t="s">
        <v>0</v>
      </c>
      <c r="E158" s="244"/>
      <c r="F158" s="225"/>
      <c r="G158" s="224">
        <f>ROUND(E158*F158,2)</f>
        <v>0</v>
      </c>
      <c r="H158" s="225"/>
      <c r="I158" s="224">
        <f>ROUND(E158*H158,2)</f>
        <v>0</v>
      </c>
      <c r="J158" s="225"/>
      <c r="K158" s="224">
        <f>ROUND(E158*J158,2)</f>
        <v>0</v>
      </c>
      <c r="L158" s="224">
        <v>21</v>
      </c>
      <c r="M158" s="224">
        <f>G158*(1+L158/100)</f>
        <v>0</v>
      </c>
      <c r="N158" s="223">
        <v>0</v>
      </c>
      <c r="O158" s="223">
        <f>ROUND(E158*N158,2)</f>
        <v>0</v>
      </c>
      <c r="P158" s="223">
        <v>0</v>
      </c>
      <c r="Q158" s="223">
        <f>ROUND(E158*P158,2)</f>
        <v>0</v>
      </c>
      <c r="R158" s="224" t="s">
        <v>211</v>
      </c>
      <c r="S158" s="224" t="s">
        <v>133</v>
      </c>
      <c r="T158" s="224" t="s">
        <v>133</v>
      </c>
      <c r="U158" s="224">
        <v>0</v>
      </c>
      <c r="V158" s="224">
        <f>ROUND(E158*U158,2)</f>
        <v>0</v>
      </c>
      <c r="W158" s="224"/>
      <c r="X158" s="224" t="s">
        <v>180</v>
      </c>
      <c r="Y158" s="213"/>
      <c r="Z158" s="213"/>
      <c r="AA158" s="213"/>
      <c r="AB158" s="213"/>
      <c r="AC158" s="213"/>
      <c r="AD158" s="213"/>
      <c r="AE158" s="213"/>
      <c r="AF158" s="213"/>
      <c r="AG158" s="213" t="s">
        <v>181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4"/>
      <c r="D159" s="245"/>
      <c r="E159" s="245"/>
      <c r="F159" s="245"/>
      <c r="G159" s="245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138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x14ac:dyDescent="0.2">
      <c r="A160" s="229" t="s">
        <v>127</v>
      </c>
      <c r="B160" s="230" t="s">
        <v>90</v>
      </c>
      <c r="C160" s="251" t="s">
        <v>91</v>
      </c>
      <c r="D160" s="231"/>
      <c r="E160" s="232"/>
      <c r="F160" s="233"/>
      <c r="G160" s="233">
        <f>SUMIF(AG161:AG179,"&lt;&gt;NOR",G161:G179)</f>
        <v>0</v>
      </c>
      <c r="H160" s="233"/>
      <c r="I160" s="233">
        <f>SUM(I161:I179)</f>
        <v>0</v>
      </c>
      <c r="J160" s="233"/>
      <c r="K160" s="233">
        <f>SUM(K161:K179)</f>
        <v>0</v>
      </c>
      <c r="L160" s="233"/>
      <c r="M160" s="233">
        <f>SUM(M161:M179)</f>
        <v>0</v>
      </c>
      <c r="N160" s="232"/>
      <c r="O160" s="232">
        <f>SUM(O161:O179)</f>
        <v>0.17</v>
      </c>
      <c r="P160" s="232"/>
      <c r="Q160" s="232">
        <f>SUM(Q161:Q179)</f>
        <v>0</v>
      </c>
      <c r="R160" s="233"/>
      <c r="S160" s="233"/>
      <c r="T160" s="234"/>
      <c r="U160" s="228"/>
      <c r="V160" s="228">
        <f>SUM(V161:V179)</f>
        <v>35.519999999999996</v>
      </c>
      <c r="W160" s="228"/>
      <c r="X160" s="228"/>
      <c r="AG160" t="s">
        <v>128</v>
      </c>
    </row>
    <row r="161" spans="1:60" ht="22.5" outlineLevel="1" x14ac:dyDescent="0.2">
      <c r="A161" s="236">
        <v>55</v>
      </c>
      <c r="B161" s="237" t="s">
        <v>282</v>
      </c>
      <c r="C161" s="252" t="s">
        <v>283</v>
      </c>
      <c r="D161" s="238" t="s">
        <v>143</v>
      </c>
      <c r="E161" s="239">
        <v>33</v>
      </c>
      <c r="F161" s="240"/>
      <c r="G161" s="241">
        <f>ROUND(E161*F161,2)</f>
        <v>0</v>
      </c>
      <c r="H161" s="240"/>
      <c r="I161" s="241">
        <f>ROUND(E161*H161,2)</f>
        <v>0</v>
      </c>
      <c r="J161" s="240"/>
      <c r="K161" s="241">
        <f>ROUND(E161*J161,2)</f>
        <v>0</v>
      </c>
      <c r="L161" s="241">
        <v>21</v>
      </c>
      <c r="M161" s="241">
        <f>G161*(1+L161/100)</f>
        <v>0</v>
      </c>
      <c r="N161" s="239">
        <v>1E-4</v>
      </c>
      <c r="O161" s="239">
        <f>ROUND(E161*N161,2)</f>
        <v>0</v>
      </c>
      <c r="P161" s="239">
        <v>0</v>
      </c>
      <c r="Q161" s="239">
        <f>ROUND(E161*P161,2)</f>
        <v>0</v>
      </c>
      <c r="R161" s="241" t="s">
        <v>211</v>
      </c>
      <c r="S161" s="241" t="s">
        <v>133</v>
      </c>
      <c r="T161" s="242" t="s">
        <v>133</v>
      </c>
      <c r="U161" s="224">
        <v>0.13800000000000001</v>
      </c>
      <c r="V161" s="224">
        <f>ROUND(E161*U161,2)</f>
        <v>4.55</v>
      </c>
      <c r="W161" s="224"/>
      <c r="X161" s="224" t="s">
        <v>134</v>
      </c>
      <c r="Y161" s="213"/>
      <c r="Z161" s="213"/>
      <c r="AA161" s="213"/>
      <c r="AB161" s="213"/>
      <c r="AC161" s="213"/>
      <c r="AD161" s="213"/>
      <c r="AE161" s="213"/>
      <c r="AF161" s="213"/>
      <c r="AG161" s="213" t="s">
        <v>135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20"/>
      <c r="B162" s="221"/>
      <c r="C162" s="255" t="s">
        <v>284</v>
      </c>
      <c r="D162" s="246"/>
      <c r="E162" s="246"/>
      <c r="F162" s="246"/>
      <c r="G162" s="246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13"/>
      <c r="Z162" s="213"/>
      <c r="AA162" s="213"/>
      <c r="AB162" s="213"/>
      <c r="AC162" s="213"/>
      <c r="AD162" s="213"/>
      <c r="AE162" s="213"/>
      <c r="AF162" s="213"/>
      <c r="AG162" s="213" t="s">
        <v>151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20"/>
      <c r="B163" s="221"/>
      <c r="C163" s="254"/>
      <c r="D163" s="245"/>
      <c r="E163" s="245"/>
      <c r="F163" s="245"/>
      <c r="G163" s="245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138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ht="22.5" outlineLevel="1" x14ac:dyDescent="0.2">
      <c r="A164" s="236">
        <v>56</v>
      </c>
      <c r="B164" s="237" t="s">
        <v>285</v>
      </c>
      <c r="C164" s="252" t="s">
        <v>286</v>
      </c>
      <c r="D164" s="238" t="s">
        <v>131</v>
      </c>
      <c r="E164" s="239">
        <v>16.399999999999999</v>
      </c>
      <c r="F164" s="240"/>
      <c r="G164" s="241">
        <f>ROUND(E164*F164,2)</f>
        <v>0</v>
      </c>
      <c r="H164" s="240"/>
      <c r="I164" s="241">
        <f>ROUND(E164*H164,2)</f>
        <v>0</v>
      </c>
      <c r="J164" s="240"/>
      <c r="K164" s="241">
        <f>ROUND(E164*J164,2)</f>
        <v>0</v>
      </c>
      <c r="L164" s="241">
        <v>21</v>
      </c>
      <c r="M164" s="241">
        <f>G164*(1+L164/100)</f>
        <v>0</v>
      </c>
      <c r="N164" s="239">
        <v>8.0000000000000007E-5</v>
      </c>
      <c r="O164" s="239">
        <f>ROUND(E164*N164,2)</f>
        <v>0</v>
      </c>
      <c r="P164" s="239">
        <v>0</v>
      </c>
      <c r="Q164" s="239">
        <f>ROUND(E164*P164,2)</f>
        <v>0</v>
      </c>
      <c r="R164" s="241" t="s">
        <v>211</v>
      </c>
      <c r="S164" s="241" t="s">
        <v>133</v>
      </c>
      <c r="T164" s="242" t="s">
        <v>133</v>
      </c>
      <c r="U164" s="224">
        <v>3.4000000000000002E-2</v>
      </c>
      <c r="V164" s="224">
        <f>ROUND(E164*U164,2)</f>
        <v>0.56000000000000005</v>
      </c>
      <c r="W164" s="224"/>
      <c r="X164" s="224" t="s">
        <v>134</v>
      </c>
      <c r="Y164" s="213"/>
      <c r="Z164" s="213"/>
      <c r="AA164" s="213"/>
      <c r="AB164" s="213"/>
      <c r="AC164" s="213"/>
      <c r="AD164" s="213"/>
      <c r="AE164" s="213"/>
      <c r="AF164" s="213"/>
      <c r="AG164" s="213" t="s">
        <v>135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20"/>
      <c r="B165" s="221"/>
      <c r="C165" s="256" t="s">
        <v>287</v>
      </c>
      <c r="D165" s="226"/>
      <c r="E165" s="227">
        <v>8.4</v>
      </c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153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20"/>
      <c r="B166" s="221"/>
      <c r="C166" s="256" t="s">
        <v>288</v>
      </c>
      <c r="D166" s="226"/>
      <c r="E166" s="227">
        <v>8</v>
      </c>
      <c r="F166" s="224"/>
      <c r="G166" s="224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153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20"/>
      <c r="B167" s="221"/>
      <c r="C167" s="254"/>
      <c r="D167" s="245"/>
      <c r="E167" s="245"/>
      <c r="F167" s="245"/>
      <c r="G167" s="245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138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ht="22.5" outlineLevel="1" x14ac:dyDescent="0.2">
      <c r="A168" s="236">
        <v>57</v>
      </c>
      <c r="B168" s="237" t="s">
        <v>289</v>
      </c>
      <c r="C168" s="252" t="s">
        <v>290</v>
      </c>
      <c r="D168" s="238" t="s">
        <v>172</v>
      </c>
      <c r="E168" s="239">
        <v>8</v>
      </c>
      <c r="F168" s="240"/>
      <c r="G168" s="241">
        <f>ROUND(E168*F168,2)</f>
        <v>0</v>
      </c>
      <c r="H168" s="240"/>
      <c r="I168" s="241">
        <f>ROUND(E168*H168,2)</f>
        <v>0</v>
      </c>
      <c r="J168" s="240"/>
      <c r="K168" s="241">
        <f>ROUND(E168*J168,2)</f>
        <v>0</v>
      </c>
      <c r="L168" s="241">
        <v>21</v>
      </c>
      <c r="M168" s="241">
        <f>G168*(1+L168/100)</f>
        <v>0</v>
      </c>
      <c r="N168" s="239">
        <v>3.5E-4</v>
      </c>
      <c r="O168" s="239">
        <f>ROUND(E168*N168,2)</f>
        <v>0</v>
      </c>
      <c r="P168" s="239">
        <v>0</v>
      </c>
      <c r="Q168" s="239">
        <f>ROUND(E168*P168,2)</f>
        <v>0</v>
      </c>
      <c r="R168" s="241" t="s">
        <v>211</v>
      </c>
      <c r="S168" s="241" t="s">
        <v>133</v>
      </c>
      <c r="T168" s="242" t="s">
        <v>133</v>
      </c>
      <c r="U168" s="224">
        <v>7.0000000000000007E-2</v>
      </c>
      <c r="V168" s="224">
        <f>ROUND(E168*U168,2)</f>
        <v>0.56000000000000005</v>
      </c>
      <c r="W168" s="224"/>
      <c r="X168" s="224" t="s">
        <v>134</v>
      </c>
      <c r="Y168" s="213"/>
      <c r="Z168" s="213"/>
      <c r="AA168" s="213"/>
      <c r="AB168" s="213"/>
      <c r="AC168" s="213"/>
      <c r="AD168" s="213"/>
      <c r="AE168" s="213"/>
      <c r="AF168" s="213"/>
      <c r="AG168" s="213" t="s">
        <v>135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9"/>
      <c r="D169" s="248"/>
      <c r="E169" s="248"/>
      <c r="F169" s="248"/>
      <c r="G169" s="248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138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36">
        <v>58</v>
      </c>
      <c r="B170" s="237" t="s">
        <v>291</v>
      </c>
      <c r="C170" s="252" t="s">
        <v>292</v>
      </c>
      <c r="D170" s="238" t="s">
        <v>293</v>
      </c>
      <c r="E170" s="239">
        <v>350</v>
      </c>
      <c r="F170" s="240"/>
      <c r="G170" s="241">
        <f>ROUND(E170*F170,2)</f>
        <v>0</v>
      </c>
      <c r="H170" s="240"/>
      <c r="I170" s="241">
        <f>ROUND(E170*H170,2)</f>
        <v>0</v>
      </c>
      <c r="J170" s="240"/>
      <c r="K170" s="241">
        <f>ROUND(E170*J170,2)</f>
        <v>0</v>
      </c>
      <c r="L170" s="241">
        <v>21</v>
      </c>
      <c r="M170" s="241">
        <f>G170*(1+L170/100)</f>
        <v>0</v>
      </c>
      <c r="N170" s="239">
        <v>4.8000000000000001E-4</v>
      </c>
      <c r="O170" s="239">
        <f>ROUND(E170*N170,2)</f>
        <v>0.17</v>
      </c>
      <c r="P170" s="239">
        <v>0</v>
      </c>
      <c r="Q170" s="239">
        <f>ROUND(E170*P170,2)</f>
        <v>0</v>
      </c>
      <c r="R170" s="241"/>
      <c r="S170" s="241" t="s">
        <v>199</v>
      </c>
      <c r="T170" s="242" t="s">
        <v>149</v>
      </c>
      <c r="U170" s="224">
        <v>8.2000000000000003E-2</v>
      </c>
      <c r="V170" s="224">
        <f>ROUND(E170*U170,2)</f>
        <v>28.7</v>
      </c>
      <c r="W170" s="224"/>
      <c r="X170" s="224" t="s">
        <v>134</v>
      </c>
      <c r="Y170" s="213"/>
      <c r="Z170" s="213"/>
      <c r="AA170" s="213"/>
      <c r="AB170" s="213"/>
      <c r="AC170" s="213"/>
      <c r="AD170" s="213"/>
      <c r="AE170" s="213"/>
      <c r="AF170" s="213"/>
      <c r="AG170" s="213" t="s">
        <v>135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20"/>
      <c r="B171" s="221"/>
      <c r="C171" s="259"/>
      <c r="D171" s="248"/>
      <c r="E171" s="248"/>
      <c r="F171" s="248"/>
      <c r="G171" s="248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13"/>
      <c r="Z171" s="213"/>
      <c r="AA171" s="213"/>
      <c r="AB171" s="213"/>
      <c r="AC171" s="213"/>
      <c r="AD171" s="213"/>
      <c r="AE171" s="213"/>
      <c r="AF171" s="213"/>
      <c r="AG171" s="213" t="s">
        <v>138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ht="22.5" outlineLevel="1" x14ac:dyDescent="0.2">
      <c r="A172" s="236">
        <v>59</v>
      </c>
      <c r="B172" s="237" t="s">
        <v>294</v>
      </c>
      <c r="C172" s="252" t="s">
        <v>295</v>
      </c>
      <c r="D172" s="238" t="s">
        <v>172</v>
      </c>
      <c r="E172" s="239">
        <v>1</v>
      </c>
      <c r="F172" s="240"/>
      <c r="G172" s="241">
        <f>ROUND(E172*F172,2)</f>
        <v>0</v>
      </c>
      <c r="H172" s="240"/>
      <c r="I172" s="241">
        <f>ROUND(E172*H172,2)</f>
        <v>0</v>
      </c>
      <c r="J172" s="240"/>
      <c r="K172" s="241">
        <f>ROUND(E172*J172,2)</f>
        <v>0</v>
      </c>
      <c r="L172" s="241">
        <v>21</v>
      </c>
      <c r="M172" s="241">
        <f>G172*(1+L172/100)</f>
        <v>0</v>
      </c>
      <c r="N172" s="239">
        <v>4.0000000000000001E-3</v>
      </c>
      <c r="O172" s="239">
        <f>ROUND(E172*N172,2)</f>
        <v>0</v>
      </c>
      <c r="P172" s="239">
        <v>0</v>
      </c>
      <c r="Q172" s="239">
        <f>ROUND(E172*P172,2)</f>
        <v>0</v>
      </c>
      <c r="R172" s="241"/>
      <c r="S172" s="241" t="s">
        <v>199</v>
      </c>
      <c r="T172" s="242" t="s">
        <v>149</v>
      </c>
      <c r="U172" s="224">
        <v>1.1459999999999999</v>
      </c>
      <c r="V172" s="224">
        <f>ROUND(E172*U172,2)</f>
        <v>1.1499999999999999</v>
      </c>
      <c r="W172" s="224"/>
      <c r="X172" s="224" t="s">
        <v>134</v>
      </c>
      <c r="Y172" s="213"/>
      <c r="Z172" s="213"/>
      <c r="AA172" s="213"/>
      <c r="AB172" s="213"/>
      <c r="AC172" s="213"/>
      <c r="AD172" s="213"/>
      <c r="AE172" s="213"/>
      <c r="AF172" s="213"/>
      <c r="AG172" s="213" t="s">
        <v>135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ht="22.5" outlineLevel="1" x14ac:dyDescent="0.2">
      <c r="A173" s="220"/>
      <c r="B173" s="221"/>
      <c r="C173" s="255" t="s">
        <v>296</v>
      </c>
      <c r="D173" s="246"/>
      <c r="E173" s="246"/>
      <c r="F173" s="246"/>
      <c r="G173" s="246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151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50" t="str">
        <f>C173</f>
        <v xml:space="preserve"> uzávěrů s šroubením, 2 ks průchozí mezikus s automatickým odvzdušňovacím ventilem, otočným vypouštěcím ventilem a teploměrem, 2 ks zátka pro 4 okruhy; připojovací rozměr ventilu ve sběrači M30x1,5, vč. typové skříně s instalací POD omítku</v>
      </c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4"/>
      <c r="D174" s="245"/>
      <c r="E174" s="245"/>
      <c r="F174" s="245"/>
      <c r="G174" s="245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138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36">
        <v>60</v>
      </c>
      <c r="B175" s="237" t="s">
        <v>297</v>
      </c>
      <c r="C175" s="252" t="s">
        <v>298</v>
      </c>
      <c r="D175" s="238" t="s">
        <v>208</v>
      </c>
      <c r="E175" s="239">
        <v>4</v>
      </c>
      <c r="F175" s="240"/>
      <c r="G175" s="241">
        <f>ROUND(E175*F175,2)</f>
        <v>0</v>
      </c>
      <c r="H175" s="240"/>
      <c r="I175" s="241">
        <f>ROUND(E175*H175,2)</f>
        <v>0</v>
      </c>
      <c r="J175" s="240"/>
      <c r="K175" s="241">
        <f>ROUND(E175*J175,2)</f>
        <v>0</v>
      </c>
      <c r="L175" s="241">
        <v>21</v>
      </c>
      <c r="M175" s="241">
        <f>G175*(1+L175/100)</f>
        <v>0</v>
      </c>
      <c r="N175" s="239">
        <v>0</v>
      </c>
      <c r="O175" s="239">
        <f>ROUND(E175*N175,2)</f>
        <v>0</v>
      </c>
      <c r="P175" s="239">
        <v>0</v>
      </c>
      <c r="Q175" s="239">
        <f>ROUND(E175*P175,2)</f>
        <v>0</v>
      </c>
      <c r="R175" s="241"/>
      <c r="S175" s="241" t="s">
        <v>199</v>
      </c>
      <c r="T175" s="242" t="s">
        <v>149</v>
      </c>
      <c r="U175" s="224">
        <v>0</v>
      </c>
      <c r="V175" s="224">
        <f>ROUND(E175*U175,2)</f>
        <v>0</v>
      </c>
      <c r="W175" s="224"/>
      <c r="X175" s="224" t="s">
        <v>134</v>
      </c>
      <c r="Y175" s="213"/>
      <c r="Z175" s="213"/>
      <c r="AA175" s="213"/>
      <c r="AB175" s="213"/>
      <c r="AC175" s="213"/>
      <c r="AD175" s="213"/>
      <c r="AE175" s="213"/>
      <c r="AF175" s="213"/>
      <c r="AG175" s="213" t="s">
        <v>135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9"/>
      <c r="D176" s="248"/>
      <c r="E176" s="248"/>
      <c r="F176" s="248"/>
      <c r="G176" s="248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138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36">
        <v>61</v>
      </c>
      <c r="B177" s="237" t="s">
        <v>299</v>
      </c>
      <c r="C177" s="252" t="s">
        <v>300</v>
      </c>
      <c r="D177" s="238" t="s">
        <v>208</v>
      </c>
      <c r="E177" s="239">
        <v>0</v>
      </c>
      <c r="F177" s="240"/>
      <c r="G177" s="241">
        <f>ROUND(E177*F177,2)</f>
        <v>0</v>
      </c>
      <c r="H177" s="240"/>
      <c r="I177" s="241">
        <f>ROUND(E177*H177,2)</f>
        <v>0</v>
      </c>
      <c r="J177" s="240"/>
      <c r="K177" s="241">
        <f>ROUND(E177*J177,2)</f>
        <v>0</v>
      </c>
      <c r="L177" s="241">
        <v>21</v>
      </c>
      <c r="M177" s="241">
        <f>G177*(1+L177/100)</f>
        <v>0</v>
      </c>
      <c r="N177" s="239">
        <v>0</v>
      </c>
      <c r="O177" s="239">
        <f>ROUND(E177*N177,2)</f>
        <v>0</v>
      </c>
      <c r="P177" s="239">
        <v>0</v>
      </c>
      <c r="Q177" s="239">
        <f>ROUND(E177*P177,2)</f>
        <v>0</v>
      </c>
      <c r="R177" s="241"/>
      <c r="S177" s="241" t="s">
        <v>199</v>
      </c>
      <c r="T177" s="242" t="s">
        <v>149</v>
      </c>
      <c r="U177" s="224">
        <v>0</v>
      </c>
      <c r="V177" s="224">
        <f>ROUND(E177*U177,2)</f>
        <v>0</v>
      </c>
      <c r="W177" s="224"/>
      <c r="X177" s="224" t="s">
        <v>134</v>
      </c>
      <c r="Y177" s="213"/>
      <c r="Z177" s="213"/>
      <c r="AA177" s="213"/>
      <c r="AB177" s="213"/>
      <c r="AC177" s="213"/>
      <c r="AD177" s="213"/>
      <c r="AE177" s="213"/>
      <c r="AF177" s="213"/>
      <c r="AG177" s="213" t="s">
        <v>135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5" t="s">
        <v>301</v>
      </c>
      <c r="D178" s="246"/>
      <c r="E178" s="246"/>
      <c r="F178" s="246"/>
      <c r="G178" s="246"/>
      <c r="H178" s="224"/>
      <c r="I178" s="224"/>
      <c r="J178" s="224"/>
      <c r="K178" s="224"/>
      <c r="L178" s="224"/>
      <c r="M178" s="224"/>
      <c r="N178" s="223"/>
      <c r="O178" s="223"/>
      <c r="P178" s="223"/>
      <c r="Q178" s="223"/>
      <c r="R178" s="224"/>
      <c r="S178" s="224"/>
      <c r="T178" s="224"/>
      <c r="U178" s="224"/>
      <c r="V178" s="224"/>
      <c r="W178" s="224"/>
      <c r="X178" s="224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151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4"/>
      <c r="D179" s="245"/>
      <c r="E179" s="245"/>
      <c r="F179" s="245"/>
      <c r="G179" s="245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138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x14ac:dyDescent="0.2">
      <c r="A180" s="229" t="s">
        <v>127</v>
      </c>
      <c r="B180" s="230" t="s">
        <v>92</v>
      </c>
      <c r="C180" s="251" t="s">
        <v>93</v>
      </c>
      <c r="D180" s="231"/>
      <c r="E180" s="232"/>
      <c r="F180" s="233"/>
      <c r="G180" s="233">
        <f>SUMIF(AG181:AG182,"&lt;&gt;NOR",G181:G182)</f>
        <v>0</v>
      </c>
      <c r="H180" s="233"/>
      <c r="I180" s="233">
        <f>SUM(I181:I182)</f>
        <v>0</v>
      </c>
      <c r="J180" s="233"/>
      <c r="K180" s="233">
        <f>SUM(K181:K182)</f>
        <v>0</v>
      </c>
      <c r="L180" s="233"/>
      <c r="M180" s="233">
        <f>SUM(M181:M182)</f>
        <v>0</v>
      </c>
      <c r="N180" s="232"/>
      <c r="O180" s="232">
        <f>SUM(O181:O182)</f>
        <v>0</v>
      </c>
      <c r="P180" s="232"/>
      <c r="Q180" s="232">
        <f>SUM(Q181:Q182)</f>
        <v>0</v>
      </c>
      <c r="R180" s="233"/>
      <c r="S180" s="233"/>
      <c r="T180" s="234"/>
      <c r="U180" s="228"/>
      <c r="V180" s="228">
        <f>SUM(V181:V182)</f>
        <v>0</v>
      </c>
      <c r="W180" s="228"/>
      <c r="X180" s="228"/>
      <c r="AG180" t="s">
        <v>128</v>
      </c>
    </row>
    <row r="181" spans="1:60" outlineLevel="1" x14ac:dyDescent="0.2">
      <c r="A181" s="236">
        <v>62</v>
      </c>
      <c r="B181" s="237" t="s">
        <v>302</v>
      </c>
      <c r="C181" s="252" t="s">
        <v>303</v>
      </c>
      <c r="D181" s="238" t="s">
        <v>304</v>
      </c>
      <c r="E181" s="239">
        <v>15</v>
      </c>
      <c r="F181" s="240"/>
      <c r="G181" s="241">
        <f>ROUND(E181*F181,2)</f>
        <v>0</v>
      </c>
      <c r="H181" s="240"/>
      <c r="I181" s="241">
        <f>ROUND(E181*H181,2)</f>
        <v>0</v>
      </c>
      <c r="J181" s="240"/>
      <c r="K181" s="241">
        <f>ROUND(E181*J181,2)</f>
        <v>0</v>
      </c>
      <c r="L181" s="241">
        <v>21</v>
      </c>
      <c r="M181" s="241">
        <f>G181*(1+L181/100)</f>
        <v>0</v>
      </c>
      <c r="N181" s="239">
        <v>0</v>
      </c>
      <c r="O181" s="239">
        <f>ROUND(E181*N181,2)</f>
        <v>0</v>
      </c>
      <c r="P181" s="239">
        <v>0</v>
      </c>
      <c r="Q181" s="239">
        <f>ROUND(E181*P181,2)</f>
        <v>0</v>
      </c>
      <c r="R181" s="241"/>
      <c r="S181" s="241" t="s">
        <v>199</v>
      </c>
      <c r="T181" s="242" t="s">
        <v>149</v>
      </c>
      <c r="U181" s="224">
        <v>0</v>
      </c>
      <c r="V181" s="224">
        <f>ROUND(E181*U181,2)</f>
        <v>0</v>
      </c>
      <c r="W181" s="224"/>
      <c r="X181" s="224" t="s">
        <v>134</v>
      </c>
      <c r="Y181" s="213"/>
      <c r="Z181" s="213"/>
      <c r="AA181" s="213"/>
      <c r="AB181" s="213"/>
      <c r="AC181" s="213"/>
      <c r="AD181" s="213"/>
      <c r="AE181" s="213"/>
      <c r="AF181" s="213"/>
      <c r="AG181" s="213" t="s">
        <v>135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9"/>
      <c r="D182" s="248"/>
      <c r="E182" s="248"/>
      <c r="F182" s="248"/>
      <c r="G182" s="248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138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x14ac:dyDescent="0.2">
      <c r="A183" s="229" t="s">
        <v>127</v>
      </c>
      <c r="B183" s="230" t="s">
        <v>94</v>
      </c>
      <c r="C183" s="251" t="s">
        <v>95</v>
      </c>
      <c r="D183" s="231"/>
      <c r="E183" s="232"/>
      <c r="F183" s="233"/>
      <c r="G183" s="233">
        <f>SUMIF(AG184:AG186,"&lt;&gt;NOR",G184:G186)</f>
        <v>0</v>
      </c>
      <c r="H183" s="233"/>
      <c r="I183" s="233">
        <f>SUM(I184:I186)</f>
        <v>0</v>
      </c>
      <c r="J183" s="233"/>
      <c r="K183" s="233">
        <f>SUM(K184:K186)</f>
        <v>0</v>
      </c>
      <c r="L183" s="233"/>
      <c r="M183" s="233">
        <f>SUM(M184:M186)</f>
        <v>0</v>
      </c>
      <c r="N183" s="232"/>
      <c r="O183" s="232">
        <f>SUM(O184:O186)</f>
        <v>0</v>
      </c>
      <c r="P183" s="232"/>
      <c r="Q183" s="232">
        <f>SUM(Q184:Q186)</f>
        <v>0</v>
      </c>
      <c r="R183" s="233"/>
      <c r="S183" s="233"/>
      <c r="T183" s="234"/>
      <c r="U183" s="228"/>
      <c r="V183" s="228">
        <f>SUM(V184:V186)</f>
        <v>0</v>
      </c>
      <c r="W183" s="228"/>
      <c r="X183" s="228"/>
      <c r="AG183" t="s">
        <v>128</v>
      </c>
    </row>
    <row r="184" spans="1:60" ht="22.5" outlineLevel="1" x14ac:dyDescent="0.2">
      <c r="A184" s="236">
        <v>63</v>
      </c>
      <c r="B184" s="237" t="s">
        <v>305</v>
      </c>
      <c r="C184" s="252" t="s">
        <v>306</v>
      </c>
      <c r="D184" s="238" t="s">
        <v>307</v>
      </c>
      <c r="E184" s="239">
        <v>1</v>
      </c>
      <c r="F184" s="240"/>
      <c r="G184" s="241">
        <f>ROUND(E184*F184,2)</f>
        <v>0</v>
      </c>
      <c r="H184" s="240"/>
      <c r="I184" s="241">
        <f>ROUND(E184*H184,2)</f>
        <v>0</v>
      </c>
      <c r="J184" s="240"/>
      <c r="K184" s="241">
        <f>ROUND(E184*J184,2)</f>
        <v>0</v>
      </c>
      <c r="L184" s="241">
        <v>21</v>
      </c>
      <c r="M184" s="241">
        <f>G184*(1+L184/100)</f>
        <v>0</v>
      </c>
      <c r="N184" s="239">
        <v>0</v>
      </c>
      <c r="O184" s="239">
        <f>ROUND(E184*N184,2)</f>
        <v>0</v>
      </c>
      <c r="P184" s="239">
        <v>0</v>
      </c>
      <c r="Q184" s="239">
        <f>ROUND(E184*P184,2)</f>
        <v>0</v>
      </c>
      <c r="R184" s="241"/>
      <c r="S184" s="241" t="s">
        <v>199</v>
      </c>
      <c r="T184" s="242" t="s">
        <v>149</v>
      </c>
      <c r="U184" s="224">
        <v>0</v>
      </c>
      <c r="V184" s="224">
        <f>ROUND(E184*U184,2)</f>
        <v>0</v>
      </c>
      <c r="W184" s="224"/>
      <c r="X184" s="224" t="s">
        <v>134</v>
      </c>
      <c r="Y184" s="213"/>
      <c r="Z184" s="213"/>
      <c r="AA184" s="213"/>
      <c r="AB184" s="213"/>
      <c r="AC184" s="213"/>
      <c r="AD184" s="213"/>
      <c r="AE184" s="213"/>
      <c r="AF184" s="213"/>
      <c r="AG184" s="213" t="s">
        <v>135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5" t="s">
        <v>308</v>
      </c>
      <c r="D185" s="246"/>
      <c r="E185" s="246"/>
      <c r="F185" s="246"/>
      <c r="G185" s="246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151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4"/>
      <c r="D186" s="245"/>
      <c r="E186" s="245"/>
      <c r="F186" s="245"/>
      <c r="G186" s="245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138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x14ac:dyDescent="0.2">
      <c r="A187" s="229" t="s">
        <v>127</v>
      </c>
      <c r="B187" s="230" t="s">
        <v>96</v>
      </c>
      <c r="C187" s="251" t="s">
        <v>97</v>
      </c>
      <c r="D187" s="231"/>
      <c r="E187" s="232"/>
      <c r="F187" s="233"/>
      <c r="G187" s="233">
        <f>SUMIF(AG188:AG201,"&lt;&gt;NOR",G188:G201)</f>
        <v>0</v>
      </c>
      <c r="H187" s="233"/>
      <c r="I187" s="233">
        <f>SUM(I188:I201)</f>
        <v>0</v>
      </c>
      <c r="J187" s="233"/>
      <c r="K187" s="233">
        <f>SUM(K188:K201)</f>
        <v>0</v>
      </c>
      <c r="L187" s="233"/>
      <c r="M187" s="233">
        <f>SUM(M188:M201)</f>
        <v>0</v>
      </c>
      <c r="N187" s="232"/>
      <c r="O187" s="232">
        <f>SUM(O188:O201)</f>
        <v>0</v>
      </c>
      <c r="P187" s="232"/>
      <c r="Q187" s="232">
        <f>SUM(Q188:Q201)</f>
        <v>0</v>
      </c>
      <c r="R187" s="233"/>
      <c r="S187" s="233"/>
      <c r="T187" s="234"/>
      <c r="U187" s="228"/>
      <c r="V187" s="228">
        <f>SUM(V188:V201)</f>
        <v>0.41000000000000003</v>
      </c>
      <c r="W187" s="228"/>
      <c r="X187" s="228"/>
      <c r="AG187" t="s">
        <v>128</v>
      </c>
    </row>
    <row r="188" spans="1:60" outlineLevel="1" x14ac:dyDescent="0.2">
      <c r="A188" s="236">
        <v>64</v>
      </c>
      <c r="B188" s="237" t="s">
        <v>309</v>
      </c>
      <c r="C188" s="252" t="s">
        <v>310</v>
      </c>
      <c r="D188" s="238" t="s">
        <v>311</v>
      </c>
      <c r="E188" s="239">
        <v>7.09</v>
      </c>
      <c r="F188" s="240"/>
      <c r="G188" s="241">
        <f>ROUND(E188*F188,2)</f>
        <v>0</v>
      </c>
      <c r="H188" s="240"/>
      <c r="I188" s="241">
        <f>ROUND(E188*H188,2)</f>
        <v>0</v>
      </c>
      <c r="J188" s="240"/>
      <c r="K188" s="241">
        <f>ROUND(E188*J188,2)</f>
        <v>0</v>
      </c>
      <c r="L188" s="241">
        <v>21</v>
      </c>
      <c r="M188" s="241">
        <f>G188*(1+L188/100)</f>
        <v>0</v>
      </c>
      <c r="N188" s="239">
        <v>0</v>
      </c>
      <c r="O188" s="239">
        <f>ROUND(E188*N188,2)</f>
        <v>0</v>
      </c>
      <c r="P188" s="239">
        <v>0</v>
      </c>
      <c r="Q188" s="239">
        <f>ROUND(E188*P188,2)</f>
        <v>0</v>
      </c>
      <c r="R188" s="241" t="s">
        <v>148</v>
      </c>
      <c r="S188" s="241" t="s">
        <v>133</v>
      </c>
      <c r="T188" s="242" t="s">
        <v>133</v>
      </c>
      <c r="U188" s="224">
        <v>0</v>
      </c>
      <c r="V188" s="224">
        <f>ROUND(E188*U188,2)</f>
        <v>0</v>
      </c>
      <c r="W188" s="224"/>
      <c r="X188" s="224" t="s">
        <v>134</v>
      </c>
      <c r="Y188" s="213"/>
      <c r="Z188" s="213"/>
      <c r="AA188" s="213"/>
      <c r="AB188" s="213"/>
      <c r="AC188" s="213"/>
      <c r="AD188" s="213"/>
      <c r="AE188" s="213"/>
      <c r="AF188" s="213"/>
      <c r="AG188" s="213" t="s">
        <v>135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20"/>
      <c r="B189" s="221"/>
      <c r="C189" s="256" t="s">
        <v>312</v>
      </c>
      <c r="D189" s="226"/>
      <c r="E189" s="227">
        <v>7.09</v>
      </c>
      <c r="F189" s="224"/>
      <c r="G189" s="224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153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20"/>
      <c r="B190" s="221"/>
      <c r="C190" s="254"/>
      <c r="D190" s="245"/>
      <c r="E190" s="245"/>
      <c r="F190" s="245"/>
      <c r="G190" s="245"/>
      <c r="H190" s="224"/>
      <c r="I190" s="224"/>
      <c r="J190" s="224"/>
      <c r="K190" s="224"/>
      <c r="L190" s="224"/>
      <c r="M190" s="224"/>
      <c r="N190" s="223"/>
      <c r="O190" s="223"/>
      <c r="P190" s="223"/>
      <c r="Q190" s="223"/>
      <c r="R190" s="224"/>
      <c r="S190" s="224"/>
      <c r="T190" s="224"/>
      <c r="U190" s="224"/>
      <c r="V190" s="224"/>
      <c r="W190" s="224"/>
      <c r="X190" s="224"/>
      <c r="Y190" s="213"/>
      <c r="Z190" s="213"/>
      <c r="AA190" s="213"/>
      <c r="AB190" s="213"/>
      <c r="AC190" s="213"/>
      <c r="AD190" s="213"/>
      <c r="AE190" s="213"/>
      <c r="AF190" s="213"/>
      <c r="AG190" s="213" t="s">
        <v>138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36">
        <v>65</v>
      </c>
      <c r="B191" s="237" t="s">
        <v>313</v>
      </c>
      <c r="C191" s="252" t="s">
        <v>314</v>
      </c>
      <c r="D191" s="238" t="s">
        <v>311</v>
      </c>
      <c r="E191" s="239">
        <v>0.70148999999999995</v>
      </c>
      <c r="F191" s="240"/>
      <c r="G191" s="241">
        <f>ROUND(E191*F191,2)</f>
        <v>0</v>
      </c>
      <c r="H191" s="240"/>
      <c r="I191" s="241">
        <f>ROUND(E191*H191,2)</f>
        <v>0</v>
      </c>
      <c r="J191" s="240"/>
      <c r="K191" s="241">
        <f>ROUND(E191*J191,2)</f>
        <v>0</v>
      </c>
      <c r="L191" s="241">
        <v>21</v>
      </c>
      <c r="M191" s="241">
        <f>G191*(1+L191/100)</f>
        <v>0</v>
      </c>
      <c r="N191" s="239">
        <v>0</v>
      </c>
      <c r="O191" s="239">
        <f>ROUND(E191*N191,2)</f>
        <v>0</v>
      </c>
      <c r="P191" s="239">
        <v>0</v>
      </c>
      <c r="Q191" s="239">
        <f>ROUND(E191*P191,2)</f>
        <v>0</v>
      </c>
      <c r="R191" s="241" t="s">
        <v>315</v>
      </c>
      <c r="S191" s="241" t="s">
        <v>133</v>
      </c>
      <c r="T191" s="242" t="s">
        <v>133</v>
      </c>
      <c r="U191" s="224">
        <v>9.9000000000000005E-2</v>
      </c>
      <c r="V191" s="224">
        <f>ROUND(E191*U191,2)</f>
        <v>7.0000000000000007E-2</v>
      </c>
      <c r="W191" s="224"/>
      <c r="X191" s="224" t="s">
        <v>316</v>
      </c>
      <c r="Y191" s="213"/>
      <c r="Z191" s="213"/>
      <c r="AA191" s="213"/>
      <c r="AB191" s="213"/>
      <c r="AC191" s="213"/>
      <c r="AD191" s="213"/>
      <c r="AE191" s="213"/>
      <c r="AF191" s="213"/>
      <c r="AG191" s="213" t="s">
        <v>317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3" t="s">
        <v>318</v>
      </c>
      <c r="D192" s="243"/>
      <c r="E192" s="243"/>
      <c r="F192" s="243"/>
      <c r="G192" s="243"/>
      <c r="H192" s="224"/>
      <c r="I192" s="224"/>
      <c r="J192" s="224"/>
      <c r="K192" s="224"/>
      <c r="L192" s="224"/>
      <c r="M192" s="224"/>
      <c r="N192" s="223"/>
      <c r="O192" s="223"/>
      <c r="P192" s="223"/>
      <c r="Q192" s="223"/>
      <c r="R192" s="224"/>
      <c r="S192" s="224"/>
      <c r="T192" s="224"/>
      <c r="U192" s="224"/>
      <c r="V192" s="224"/>
      <c r="W192" s="224"/>
      <c r="X192" s="224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137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4"/>
      <c r="D193" s="245"/>
      <c r="E193" s="245"/>
      <c r="F193" s="245"/>
      <c r="G193" s="245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138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36">
        <v>66</v>
      </c>
      <c r="B194" s="237" t="s">
        <v>319</v>
      </c>
      <c r="C194" s="252" t="s">
        <v>320</v>
      </c>
      <c r="D194" s="238" t="s">
        <v>311</v>
      </c>
      <c r="E194" s="239">
        <v>0.70148999999999995</v>
      </c>
      <c r="F194" s="240"/>
      <c r="G194" s="241">
        <f>ROUND(E194*F194,2)</f>
        <v>0</v>
      </c>
      <c r="H194" s="240"/>
      <c r="I194" s="241">
        <f>ROUND(E194*H194,2)</f>
        <v>0</v>
      </c>
      <c r="J194" s="240"/>
      <c r="K194" s="241">
        <f>ROUND(E194*J194,2)</f>
        <v>0</v>
      </c>
      <c r="L194" s="241">
        <v>21</v>
      </c>
      <c r="M194" s="241">
        <f>G194*(1+L194/100)</f>
        <v>0</v>
      </c>
      <c r="N194" s="239">
        <v>0</v>
      </c>
      <c r="O194" s="239">
        <f>ROUND(E194*N194,2)</f>
        <v>0</v>
      </c>
      <c r="P194" s="239">
        <v>0</v>
      </c>
      <c r="Q194" s="239">
        <f>ROUND(E194*P194,2)</f>
        <v>0</v>
      </c>
      <c r="R194" s="241" t="s">
        <v>148</v>
      </c>
      <c r="S194" s="241" t="s">
        <v>133</v>
      </c>
      <c r="T194" s="242" t="s">
        <v>133</v>
      </c>
      <c r="U194" s="224">
        <v>0.49</v>
      </c>
      <c r="V194" s="224">
        <f>ROUND(E194*U194,2)</f>
        <v>0.34</v>
      </c>
      <c r="W194" s="224"/>
      <c r="X194" s="224" t="s">
        <v>316</v>
      </c>
      <c r="Y194" s="213"/>
      <c r="Z194" s="213"/>
      <c r="AA194" s="213"/>
      <c r="AB194" s="213"/>
      <c r="AC194" s="213"/>
      <c r="AD194" s="213"/>
      <c r="AE194" s="213"/>
      <c r="AF194" s="213"/>
      <c r="AG194" s="213" t="s">
        <v>317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5" t="s">
        <v>321</v>
      </c>
      <c r="D195" s="246"/>
      <c r="E195" s="246"/>
      <c r="F195" s="246"/>
      <c r="G195" s="246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151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4"/>
      <c r="D196" s="245"/>
      <c r="E196" s="245"/>
      <c r="F196" s="245"/>
      <c r="G196" s="245"/>
      <c r="H196" s="224"/>
      <c r="I196" s="224"/>
      <c r="J196" s="224"/>
      <c r="K196" s="224"/>
      <c r="L196" s="224"/>
      <c r="M196" s="224"/>
      <c r="N196" s="223"/>
      <c r="O196" s="223"/>
      <c r="P196" s="223"/>
      <c r="Q196" s="223"/>
      <c r="R196" s="224"/>
      <c r="S196" s="224"/>
      <c r="T196" s="224"/>
      <c r="U196" s="224"/>
      <c r="V196" s="224"/>
      <c r="W196" s="224"/>
      <c r="X196" s="224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138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ht="22.5" outlineLevel="1" x14ac:dyDescent="0.2">
      <c r="A197" s="236">
        <v>67</v>
      </c>
      <c r="B197" s="237" t="s">
        <v>322</v>
      </c>
      <c r="C197" s="252" t="s">
        <v>323</v>
      </c>
      <c r="D197" s="238" t="s">
        <v>311</v>
      </c>
      <c r="E197" s="239">
        <v>0.70148999999999995</v>
      </c>
      <c r="F197" s="240"/>
      <c r="G197" s="241">
        <f>ROUND(E197*F197,2)</f>
        <v>0</v>
      </c>
      <c r="H197" s="240"/>
      <c r="I197" s="241">
        <f>ROUND(E197*H197,2)</f>
        <v>0</v>
      </c>
      <c r="J197" s="240"/>
      <c r="K197" s="241">
        <f>ROUND(E197*J197,2)</f>
        <v>0</v>
      </c>
      <c r="L197" s="241">
        <v>21</v>
      </c>
      <c r="M197" s="241">
        <f>G197*(1+L197/100)</f>
        <v>0</v>
      </c>
      <c r="N197" s="239">
        <v>0</v>
      </c>
      <c r="O197" s="239">
        <f>ROUND(E197*N197,2)</f>
        <v>0</v>
      </c>
      <c r="P197" s="239">
        <v>0</v>
      </c>
      <c r="Q197" s="239">
        <f>ROUND(E197*P197,2)</f>
        <v>0</v>
      </c>
      <c r="R197" s="241" t="s">
        <v>148</v>
      </c>
      <c r="S197" s="241" t="s">
        <v>133</v>
      </c>
      <c r="T197" s="242" t="s">
        <v>133</v>
      </c>
      <c r="U197" s="224">
        <v>0</v>
      </c>
      <c r="V197" s="224">
        <f>ROUND(E197*U197,2)</f>
        <v>0</v>
      </c>
      <c r="W197" s="224"/>
      <c r="X197" s="224" t="s">
        <v>316</v>
      </c>
      <c r="Y197" s="213"/>
      <c r="Z197" s="213"/>
      <c r="AA197" s="213"/>
      <c r="AB197" s="213"/>
      <c r="AC197" s="213"/>
      <c r="AD197" s="213"/>
      <c r="AE197" s="213"/>
      <c r="AF197" s="213"/>
      <c r="AG197" s="213" t="s">
        <v>317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9"/>
      <c r="D198" s="248"/>
      <c r="E198" s="248"/>
      <c r="F198" s="248"/>
      <c r="G198" s="248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138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36">
        <v>68</v>
      </c>
      <c r="B199" s="237" t="s">
        <v>324</v>
      </c>
      <c r="C199" s="252" t="s">
        <v>325</v>
      </c>
      <c r="D199" s="238" t="s">
        <v>311</v>
      </c>
      <c r="E199" s="239">
        <v>0.70148999999999995</v>
      </c>
      <c r="F199" s="240"/>
      <c r="G199" s="241">
        <f>ROUND(E199*F199,2)</f>
        <v>0</v>
      </c>
      <c r="H199" s="240"/>
      <c r="I199" s="241">
        <f>ROUND(E199*H199,2)</f>
        <v>0</v>
      </c>
      <c r="J199" s="240"/>
      <c r="K199" s="241">
        <f>ROUND(E199*J199,2)</f>
        <v>0</v>
      </c>
      <c r="L199" s="241">
        <v>21</v>
      </c>
      <c r="M199" s="241">
        <f>G199*(1+L199/100)</f>
        <v>0</v>
      </c>
      <c r="N199" s="239">
        <v>0</v>
      </c>
      <c r="O199" s="239">
        <f>ROUND(E199*N199,2)</f>
        <v>0</v>
      </c>
      <c r="P199" s="239">
        <v>0</v>
      </c>
      <c r="Q199" s="239">
        <f>ROUND(E199*P199,2)</f>
        <v>0</v>
      </c>
      <c r="R199" s="241" t="s">
        <v>326</v>
      </c>
      <c r="S199" s="241" t="s">
        <v>133</v>
      </c>
      <c r="T199" s="242" t="s">
        <v>133</v>
      </c>
      <c r="U199" s="224">
        <v>6.0000000000000001E-3</v>
      </c>
      <c r="V199" s="224">
        <f>ROUND(E199*U199,2)</f>
        <v>0</v>
      </c>
      <c r="W199" s="224"/>
      <c r="X199" s="224" t="s">
        <v>316</v>
      </c>
      <c r="Y199" s="213"/>
      <c r="Z199" s="213"/>
      <c r="AA199" s="213"/>
      <c r="AB199" s="213"/>
      <c r="AC199" s="213"/>
      <c r="AD199" s="213"/>
      <c r="AE199" s="213"/>
      <c r="AF199" s="213"/>
      <c r="AG199" s="213" t="s">
        <v>317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3" t="s">
        <v>327</v>
      </c>
      <c r="D200" s="243"/>
      <c r="E200" s="243"/>
      <c r="F200" s="243"/>
      <c r="G200" s="243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137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20"/>
      <c r="B201" s="221"/>
      <c r="C201" s="254"/>
      <c r="D201" s="245"/>
      <c r="E201" s="245"/>
      <c r="F201" s="245"/>
      <c r="G201" s="245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13"/>
      <c r="Z201" s="213"/>
      <c r="AA201" s="213"/>
      <c r="AB201" s="213"/>
      <c r="AC201" s="213"/>
      <c r="AD201" s="213"/>
      <c r="AE201" s="213"/>
      <c r="AF201" s="213"/>
      <c r="AG201" s="213" t="s">
        <v>138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x14ac:dyDescent="0.2">
      <c r="A202" s="229" t="s">
        <v>127</v>
      </c>
      <c r="B202" s="230" t="s">
        <v>99</v>
      </c>
      <c r="C202" s="251" t="s">
        <v>27</v>
      </c>
      <c r="D202" s="231"/>
      <c r="E202" s="232"/>
      <c r="F202" s="233"/>
      <c r="G202" s="233">
        <f>SUMIF(AG203:AG211,"&lt;&gt;NOR",G203:G211)</f>
        <v>0</v>
      </c>
      <c r="H202" s="233"/>
      <c r="I202" s="233">
        <f>SUM(I203:I211)</f>
        <v>0</v>
      </c>
      <c r="J202" s="233"/>
      <c r="K202" s="233">
        <f>SUM(K203:K211)</f>
        <v>0</v>
      </c>
      <c r="L202" s="233"/>
      <c r="M202" s="233">
        <f>SUM(M203:M211)</f>
        <v>0</v>
      </c>
      <c r="N202" s="232"/>
      <c r="O202" s="232">
        <f>SUM(O203:O211)</f>
        <v>0</v>
      </c>
      <c r="P202" s="232"/>
      <c r="Q202" s="232">
        <f>SUM(Q203:Q211)</f>
        <v>0</v>
      </c>
      <c r="R202" s="233"/>
      <c r="S202" s="233"/>
      <c r="T202" s="234"/>
      <c r="U202" s="228"/>
      <c r="V202" s="228">
        <f>SUM(V203:V211)</f>
        <v>0</v>
      </c>
      <c r="W202" s="228"/>
      <c r="X202" s="228"/>
      <c r="AG202" t="s">
        <v>128</v>
      </c>
    </row>
    <row r="203" spans="1:60" outlineLevel="1" x14ac:dyDescent="0.2">
      <c r="A203" s="236">
        <v>69</v>
      </c>
      <c r="B203" s="237" t="s">
        <v>328</v>
      </c>
      <c r="C203" s="252" t="s">
        <v>329</v>
      </c>
      <c r="D203" s="238" t="s">
        <v>330</v>
      </c>
      <c r="E203" s="239">
        <v>1</v>
      </c>
      <c r="F203" s="240"/>
      <c r="G203" s="241">
        <f>ROUND(E203*F203,2)</f>
        <v>0</v>
      </c>
      <c r="H203" s="240"/>
      <c r="I203" s="241">
        <f>ROUND(E203*H203,2)</f>
        <v>0</v>
      </c>
      <c r="J203" s="240"/>
      <c r="K203" s="241">
        <f>ROUND(E203*J203,2)</f>
        <v>0</v>
      </c>
      <c r="L203" s="241">
        <v>21</v>
      </c>
      <c r="M203" s="241">
        <f>G203*(1+L203/100)</f>
        <v>0</v>
      </c>
      <c r="N203" s="239">
        <v>0</v>
      </c>
      <c r="O203" s="239">
        <f>ROUND(E203*N203,2)</f>
        <v>0</v>
      </c>
      <c r="P203" s="239">
        <v>0</v>
      </c>
      <c r="Q203" s="239">
        <f>ROUND(E203*P203,2)</f>
        <v>0</v>
      </c>
      <c r="R203" s="241"/>
      <c r="S203" s="241" t="s">
        <v>133</v>
      </c>
      <c r="T203" s="242" t="s">
        <v>149</v>
      </c>
      <c r="U203" s="224">
        <v>0</v>
      </c>
      <c r="V203" s="224">
        <f>ROUND(E203*U203,2)</f>
        <v>0</v>
      </c>
      <c r="W203" s="224"/>
      <c r="X203" s="224" t="s">
        <v>331</v>
      </c>
      <c r="Y203" s="213"/>
      <c r="Z203" s="213"/>
      <c r="AA203" s="213"/>
      <c r="AB203" s="213"/>
      <c r="AC203" s="213"/>
      <c r="AD203" s="213"/>
      <c r="AE203" s="213"/>
      <c r="AF203" s="213"/>
      <c r="AG203" s="213" t="s">
        <v>332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20"/>
      <c r="B204" s="221"/>
      <c r="C204" s="255" t="s">
        <v>333</v>
      </c>
      <c r="D204" s="246"/>
      <c r="E204" s="246"/>
      <c r="F204" s="246"/>
      <c r="G204" s="246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151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4"/>
      <c r="D205" s="245"/>
      <c r="E205" s="245"/>
      <c r="F205" s="245"/>
      <c r="G205" s="245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138</v>
      </c>
      <c r="AH205" s="213"/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36">
        <v>70</v>
      </c>
      <c r="B206" s="237" t="s">
        <v>334</v>
      </c>
      <c r="C206" s="252" t="s">
        <v>335</v>
      </c>
      <c r="D206" s="238" t="s">
        <v>330</v>
      </c>
      <c r="E206" s="239">
        <v>1</v>
      </c>
      <c r="F206" s="240"/>
      <c r="G206" s="241">
        <f>ROUND(E206*F206,2)</f>
        <v>0</v>
      </c>
      <c r="H206" s="240"/>
      <c r="I206" s="241">
        <f>ROUND(E206*H206,2)</f>
        <v>0</v>
      </c>
      <c r="J206" s="240"/>
      <c r="K206" s="241">
        <f>ROUND(E206*J206,2)</f>
        <v>0</v>
      </c>
      <c r="L206" s="241">
        <v>21</v>
      </c>
      <c r="M206" s="241">
        <f>G206*(1+L206/100)</f>
        <v>0</v>
      </c>
      <c r="N206" s="239">
        <v>0</v>
      </c>
      <c r="O206" s="239">
        <f>ROUND(E206*N206,2)</f>
        <v>0</v>
      </c>
      <c r="P206" s="239">
        <v>0</v>
      </c>
      <c r="Q206" s="239">
        <f>ROUND(E206*P206,2)</f>
        <v>0</v>
      </c>
      <c r="R206" s="241"/>
      <c r="S206" s="241" t="s">
        <v>133</v>
      </c>
      <c r="T206" s="242" t="s">
        <v>149</v>
      </c>
      <c r="U206" s="224">
        <v>0</v>
      </c>
      <c r="V206" s="224">
        <f>ROUND(E206*U206,2)</f>
        <v>0</v>
      </c>
      <c r="W206" s="224"/>
      <c r="X206" s="224" t="s">
        <v>331</v>
      </c>
      <c r="Y206" s="213"/>
      <c r="Z206" s="213"/>
      <c r="AA206" s="213"/>
      <c r="AB206" s="213"/>
      <c r="AC206" s="213"/>
      <c r="AD206" s="213"/>
      <c r="AE206" s="213"/>
      <c r="AF206" s="213"/>
      <c r="AG206" s="213" t="s">
        <v>336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ht="22.5" outlineLevel="1" x14ac:dyDescent="0.2">
      <c r="A207" s="220"/>
      <c r="B207" s="221"/>
      <c r="C207" s="255" t="s">
        <v>337</v>
      </c>
      <c r="D207" s="246"/>
      <c r="E207" s="246"/>
      <c r="F207" s="246"/>
      <c r="G207" s="246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13"/>
      <c r="Z207" s="213"/>
      <c r="AA207" s="213"/>
      <c r="AB207" s="213"/>
      <c r="AC207" s="213"/>
      <c r="AD207" s="213"/>
      <c r="AE207" s="213"/>
      <c r="AF207" s="213"/>
      <c r="AG207" s="213" t="s">
        <v>151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50" t="str">
        <f>C207</f>
        <v>Náklady na ztížené provádění stavebních prací v důsledku nepřerušeného provozu na staveništi nebo v případech nepřerušeného provozu v objektech v nichž se stavební práce provádí.</v>
      </c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4"/>
      <c r="D208" s="245"/>
      <c r="E208" s="245"/>
      <c r="F208" s="245"/>
      <c r="G208" s="245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138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36">
        <v>71</v>
      </c>
      <c r="B209" s="237" t="s">
        <v>338</v>
      </c>
      <c r="C209" s="252" t="s">
        <v>339</v>
      </c>
      <c r="D209" s="238" t="s">
        <v>330</v>
      </c>
      <c r="E209" s="239">
        <v>1</v>
      </c>
      <c r="F209" s="240"/>
      <c r="G209" s="241">
        <f>ROUND(E209*F209,2)</f>
        <v>0</v>
      </c>
      <c r="H209" s="240"/>
      <c r="I209" s="241">
        <f>ROUND(E209*H209,2)</f>
        <v>0</v>
      </c>
      <c r="J209" s="240"/>
      <c r="K209" s="241">
        <f>ROUND(E209*J209,2)</f>
        <v>0</v>
      </c>
      <c r="L209" s="241">
        <v>21</v>
      </c>
      <c r="M209" s="241">
        <f>G209*(1+L209/100)</f>
        <v>0</v>
      </c>
      <c r="N209" s="239">
        <v>0</v>
      </c>
      <c r="O209" s="239">
        <f>ROUND(E209*N209,2)</f>
        <v>0</v>
      </c>
      <c r="P209" s="239">
        <v>0</v>
      </c>
      <c r="Q209" s="239">
        <f>ROUND(E209*P209,2)</f>
        <v>0</v>
      </c>
      <c r="R209" s="241"/>
      <c r="S209" s="241" t="s">
        <v>133</v>
      </c>
      <c r="T209" s="242" t="s">
        <v>149</v>
      </c>
      <c r="U209" s="224">
        <v>0</v>
      </c>
      <c r="V209" s="224">
        <f>ROUND(E209*U209,2)</f>
        <v>0</v>
      </c>
      <c r="W209" s="224"/>
      <c r="X209" s="224" t="s">
        <v>331</v>
      </c>
      <c r="Y209" s="213"/>
      <c r="Z209" s="213"/>
      <c r="AA209" s="213"/>
      <c r="AB209" s="213"/>
      <c r="AC209" s="213"/>
      <c r="AD209" s="213"/>
      <c r="AE209" s="213"/>
      <c r="AF209" s="213"/>
      <c r="AG209" s="213" t="s">
        <v>332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20"/>
      <c r="B210" s="221"/>
      <c r="C210" s="255" t="s">
        <v>340</v>
      </c>
      <c r="D210" s="246"/>
      <c r="E210" s="246"/>
      <c r="F210" s="246"/>
      <c r="G210" s="246"/>
      <c r="H210" s="224"/>
      <c r="I210" s="224"/>
      <c r="J210" s="224"/>
      <c r="K210" s="224"/>
      <c r="L210" s="224"/>
      <c r="M210" s="224"/>
      <c r="N210" s="223"/>
      <c r="O210" s="223"/>
      <c r="P210" s="223"/>
      <c r="Q210" s="223"/>
      <c r="R210" s="224"/>
      <c r="S210" s="224"/>
      <c r="T210" s="224"/>
      <c r="U210" s="224"/>
      <c r="V210" s="224"/>
      <c r="W210" s="224"/>
      <c r="X210" s="224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151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4"/>
      <c r="D211" s="245"/>
      <c r="E211" s="245"/>
      <c r="F211" s="245"/>
      <c r="G211" s="245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138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x14ac:dyDescent="0.2">
      <c r="A212" s="3"/>
      <c r="B212" s="4"/>
      <c r="C212" s="261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AE212">
        <v>15</v>
      </c>
      <c r="AF212">
        <v>21</v>
      </c>
      <c r="AG212" t="s">
        <v>114</v>
      </c>
    </row>
    <row r="213" spans="1:60" x14ac:dyDescent="0.2">
      <c r="A213" s="216"/>
      <c r="B213" s="217" t="s">
        <v>29</v>
      </c>
      <c r="C213" s="262"/>
      <c r="D213" s="218"/>
      <c r="E213" s="219"/>
      <c r="F213" s="219"/>
      <c r="G213" s="235">
        <f>G8+G18+G29+G54+G65+G77+G110+G147+G160+G180+G183+G187+G202</f>
        <v>0</v>
      </c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AE213">
        <f>SUMIF(L7:L211,AE212,G7:G211)</f>
        <v>0</v>
      </c>
      <c r="AF213">
        <f>SUMIF(L7:L211,AF212,G7:G211)</f>
        <v>0</v>
      </c>
      <c r="AG213" t="s">
        <v>341</v>
      </c>
    </row>
    <row r="214" spans="1:60" x14ac:dyDescent="0.2">
      <c r="C214" s="263"/>
      <c r="D214" s="10"/>
      <c r="AG214" t="s">
        <v>342</v>
      </c>
    </row>
    <row r="215" spans="1:60" x14ac:dyDescent="0.2">
      <c r="D215" s="10"/>
    </row>
    <row r="216" spans="1:60" x14ac:dyDescent="0.2">
      <c r="D216" s="10"/>
    </row>
    <row r="217" spans="1:60" x14ac:dyDescent="0.2">
      <c r="D217" s="10"/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6fE49R7Fu7JEbEi77MvBpv8CKTw5u7qKjWfU6Xuq13ip7m/5QHJYkb1K5GslbypyTHc7GIMwQpAkqmYjrKl7Bw==" saltValue="eWGsdk/At16g92CTWAFrFw==" spinCount="100000" sheet="1"/>
  <mergeCells count="114">
    <mergeCell ref="C204:G204"/>
    <mergeCell ref="C205:G205"/>
    <mergeCell ref="C207:G207"/>
    <mergeCell ref="C208:G208"/>
    <mergeCell ref="C210:G210"/>
    <mergeCell ref="C211:G211"/>
    <mergeCell ref="C193:G193"/>
    <mergeCell ref="C195:G195"/>
    <mergeCell ref="C196:G196"/>
    <mergeCell ref="C198:G198"/>
    <mergeCell ref="C200:G200"/>
    <mergeCell ref="C201:G201"/>
    <mergeCell ref="C179:G179"/>
    <mergeCell ref="C182:G182"/>
    <mergeCell ref="C185:G185"/>
    <mergeCell ref="C186:G186"/>
    <mergeCell ref="C190:G190"/>
    <mergeCell ref="C192:G192"/>
    <mergeCell ref="C169:G169"/>
    <mergeCell ref="C171:G171"/>
    <mergeCell ref="C173:G173"/>
    <mergeCell ref="C174:G174"/>
    <mergeCell ref="C176:G176"/>
    <mergeCell ref="C178:G178"/>
    <mergeCell ref="C155:G155"/>
    <mergeCell ref="C157:G157"/>
    <mergeCell ref="C159:G159"/>
    <mergeCell ref="C162:G162"/>
    <mergeCell ref="C163:G163"/>
    <mergeCell ref="C167:G167"/>
    <mergeCell ref="C142:G142"/>
    <mergeCell ref="C144:G144"/>
    <mergeCell ref="C146:G146"/>
    <mergeCell ref="C149:G149"/>
    <mergeCell ref="C151:G151"/>
    <mergeCell ref="C153:G153"/>
    <mergeCell ref="C132:G132"/>
    <mergeCell ref="C134:G134"/>
    <mergeCell ref="C136:G136"/>
    <mergeCell ref="C137:G137"/>
    <mergeCell ref="C139:G139"/>
    <mergeCell ref="C140:G140"/>
    <mergeCell ref="C120:G120"/>
    <mergeCell ref="C122:G122"/>
    <mergeCell ref="C124:G124"/>
    <mergeCell ref="C126:G126"/>
    <mergeCell ref="C128:G128"/>
    <mergeCell ref="C130:G130"/>
    <mergeCell ref="C107:G107"/>
    <mergeCell ref="C109:G109"/>
    <mergeCell ref="C112:G112"/>
    <mergeCell ref="C114:G114"/>
    <mergeCell ref="C116:G116"/>
    <mergeCell ref="C118:G118"/>
    <mergeCell ref="C97:G97"/>
    <mergeCell ref="C99:G99"/>
    <mergeCell ref="C101:G101"/>
    <mergeCell ref="C103:G103"/>
    <mergeCell ref="C104:G104"/>
    <mergeCell ref="C106:G106"/>
    <mergeCell ref="C89:G89"/>
    <mergeCell ref="C91:G91"/>
    <mergeCell ref="C92:G92"/>
    <mergeCell ref="C93:G93"/>
    <mergeCell ref="C95:G95"/>
    <mergeCell ref="C96:G96"/>
    <mergeCell ref="C81:G81"/>
    <mergeCell ref="C83:G83"/>
    <mergeCell ref="C84:G84"/>
    <mergeCell ref="C85:G85"/>
    <mergeCell ref="C87:G87"/>
    <mergeCell ref="C88:G88"/>
    <mergeCell ref="C70:G70"/>
    <mergeCell ref="C72:G72"/>
    <mergeCell ref="C74:G74"/>
    <mergeCell ref="C76:G76"/>
    <mergeCell ref="C79:G79"/>
    <mergeCell ref="C80:G80"/>
    <mergeCell ref="C52:G52"/>
    <mergeCell ref="C53:G53"/>
    <mergeCell ref="C62:G62"/>
    <mergeCell ref="C64:G64"/>
    <mergeCell ref="C67:G67"/>
    <mergeCell ref="C68:G68"/>
    <mergeCell ref="C43:G43"/>
    <mergeCell ref="C44:G44"/>
    <mergeCell ref="C46:G46"/>
    <mergeCell ref="C47:G47"/>
    <mergeCell ref="C49:G49"/>
    <mergeCell ref="C50:G50"/>
    <mergeCell ref="C34:G34"/>
    <mergeCell ref="C35:G35"/>
    <mergeCell ref="C37:G37"/>
    <mergeCell ref="C38:G38"/>
    <mergeCell ref="C40:G40"/>
    <mergeCell ref="C41:G41"/>
    <mergeCell ref="C24:G24"/>
    <mergeCell ref="C25:G25"/>
    <mergeCell ref="C27:G27"/>
    <mergeCell ref="C28:G28"/>
    <mergeCell ref="C31:G31"/>
    <mergeCell ref="C32:G32"/>
    <mergeCell ref="C13:G13"/>
    <mergeCell ref="C14:G14"/>
    <mergeCell ref="C16:G16"/>
    <mergeCell ref="C17:G17"/>
    <mergeCell ref="C20:G20"/>
    <mergeCell ref="C22:G2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 3 Pol'!Názvy_tisku</vt:lpstr>
      <vt:lpstr>oadresa</vt:lpstr>
      <vt:lpstr>Stavba!Objednatel</vt:lpstr>
      <vt:lpstr>Stavba!Objekt</vt:lpstr>
      <vt:lpstr>'D.1.4.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Ladislav</cp:lastModifiedBy>
  <cp:lastPrinted>2019-03-19T12:27:02Z</cp:lastPrinted>
  <dcterms:created xsi:type="dcterms:W3CDTF">2009-04-08T07:15:50Z</dcterms:created>
  <dcterms:modified xsi:type="dcterms:W3CDTF">2022-05-15T05:49:49Z</dcterms:modified>
</cp:coreProperties>
</file>